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<sst xmlns="http://schemas.openxmlformats.org/spreadsheetml/2006/main" count="406" uniqueCount="138">
  <si>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</si>
  <si>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</si>
  <si>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</si>
  <si>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</si>
  <si>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</si>
  <si>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</si>
  <si>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</si>
  <si>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</si>
  <si>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</si>
  <si>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</si>
  <si>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</si>
  <si>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</si>
  <si>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</si>
  <si>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</si>
  <si>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</si>
  <si>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</si>
  <si>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</si>
  <si>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</si>
  <si>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</si>
  <si>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</si>
  <si>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</si>
  <si>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</si>
  <si>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</si>
  <si>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</si>
  <si>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</si>
  <si>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</si>
  <si>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</si>
  <si>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</si>
  <si>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</si>
  <si>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</si>
  <si>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</si>
  <si>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</si>
  <si>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soucet %</t>
  </si>
  <si>
    <t>Kontrolni</t>
  </si>
  <si>
    <t>koeficient&gt;</t>
  </si>
  <si>
    <t>soucet</t>
  </si>
  <si>
    <t>Váženo %</t>
  </si>
  <si>
    <t>POŘADÍ</t>
  </si>
  <si>
    <t>Puška samonabíjecí</t>
  </si>
  <si>
    <t>Osobní ochranná zbraň</t>
  </si>
  <si>
    <t>Puška opakovací</t>
  </si>
  <si>
    <t>Arnold Ctibor</t>
  </si>
  <si>
    <t>Balik Vaclav</t>
  </si>
  <si>
    <t>Doubrava Jan</t>
  </si>
  <si>
    <t>Franče Petr</t>
  </si>
  <si>
    <t>Hrádek Martin</t>
  </si>
  <si>
    <t>Charvát Ladislav</t>
  </si>
  <si>
    <t>Klenko Alexandr</t>
  </si>
  <si>
    <t>Kvoch Jan</t>
  </si>
  <si>
    <t>Netolický Jiří</t>
  </si>
  <si>
    <t>Netolický Pavel</t>
  </si>
  <si>
    <t>Reichert Ondřej</t>
  </si>
  <si>
    <t>Roček Vladimír</t>
  </si>
  <si>
    <t>Tábořík Milan</t>
  </si>
  <si>
    <t>Zicha Josef</t>
  </si>
  <si>
    <t>Pojer Lubomír</t>
  </si>
  <si>
    <t>Kopecký Přemysl</t>
  </si>
  <si>
    <t>Prepletaný Jan</t>
  </si>
  <si>
    <t>Trávníček Tomáš</t>
  </si>
  <si>
    <t>Bernátek Ivan</t>
  </si>
  <si>
    <t>Bradáč Jakub</t>
  </si>
  <si>
    <t>Brož Adam</t>
  </si>
  <si>
    <t>Budjač Jakub</t>
  </si>
  <si>
    <t>Budjač Zdeňek</t>
  </si>
  <si>
    <t>Čečetka Josef</t>
  </si>
  <si>
    <t>Diab Šadi</t>
  </si>
  <si>
    <t>Dušek Jiří</t>
  </si>
  <si>
    <t>Elfmark Zdeněk</t>
  </si>
  <si>
    <t>Hainz Zbyněk</t>
  </si>
  <si>
    <t>HAUER Michael</t>
  </si>
  <si>
    <t>Havelka Josef</t>
  </si>
  <si>
    <t>Hemr Jiří</t>
  </si>
  <si>
    <t>Honska Radek</t>
  </si>
  <si>
    <t>Horký Pavel</t>
  </si>
  <si>
    <t>Hradil František</t>
  </si>
  <si>
    <t>Hradil Jan</t>
  </si>
  <si>
    <t>Hradil Marek</t>
  </si>
  <si>
    <t>Jandera Daniel</t>
  </si>
  <si>
    <t>Janovec Jaroslav</t>
  </si>
  <si>
    <t>Jarolím Pavel</t>
  </si>
  <si>
    <t>Jíša Stanislav</t>
  </si>
  <si>
    <t>Kahovec Jaroslav</t>
  </si>
  <si>
    <t>Klíma Zdeněk</t>
  </si>
  <si>
    <t>Kolář Zbyněk</t>
  </si>
  <si>
    <t>Komínek Tomáš</t>
  </si>
  <si>
    <t>Kopřiva Petr</t>
  </si>
  <si>
    <t>Kovář Martin</t>
  </si>
  <si>
    <t>Kraupner Petr</t>
  </si>
  <si>
    <t>Krucký Zdeněk</t>
  </si>
  <si>
    <t>Křapáček Milan</t>
  </si>
  <si>
    <t>Kuna Aleš</t>
  </si>
  <si>
    <t>Macal Petr</t>
  </si>
  <si>
    <t>Machač Martin</t>
  </si>
  <si>
    <t>Mandát Dušan</t>
  </si>
  <si>
    <t>Mazúch Tomáš</t>
  </si>
  <si>
    <t>Miler David</t>
  </si>
  <si>
    <t>Nosek Antonín</t>
  </si>
  <si>
    <t>Nosek Petr</t>
  </si>
  <si>
    <t>Novák Radek</t>
  </si>
  <si>
    <t>Přibyl Petr</t>
  </si>
  <si>
    <t>Puch Martin</t>
  </si>
  <si>
    <t>Punčochář Jaromír</t>
  </si>
  <si>
    <t>Pusztai Ladislav</t>
  </si>
  <si>
    <t>Reichert Ondřej MZ</t>
  </si>
  <si>
    <t>Reiter Vít</t>
  </si>
  <si>
    <t>Rohel Miroslav</t>
  </si>
  <si>
    <t>Smrček František</t>
  </si>
  <si>
    <t>Smrkovský Martin</t>
  </si>
  <si>
    <t>Soudek Tomáš</t>
  </si>
  <si>
    <t>Soumar Martin</t>
  </si>
  <si>
    <t>Starčevič Miroslav</t>
  </si>
  <si>
    <t>Suk Michal</t>
  </si>
  <si>
    <t>Šimůnek Petr</t>
  </si>
  <si>
    <t>Šurmanová Míša</t>
  </si>
  <si>
    <t>Trávníček Vojta</t>
  </si>
  <si>
    <t>Turek Tomáš</t>
  </si>
  <si>
    <t>Vajtr David</t>
  </si>
  <si>
    <t>Valenta Petr</t>
  </si>
  <si>
    <t>Vejsada Petr</t>
  </si>
  <si>
    <t>Vlk Michal</t>
  </si>
  <si>
    <t>Vyskočil Jiří</t>
  </si>
  <si>
    <t>Vysocký Petr</t>
  </si>
  <si>
    <t>Zavřel Matouš</t>
  </si>
  <si>
    <t>R</t>
  </si>
  <si>
    <t>Kochleffl Petr</t>
  </si>
  <si>
    <t>Moc Jindřich</t>
  </si>
  <si>
    <t>Matušek Marek MZ</t>
  </si>
  <si>
    <t>Pavlík Jiří</t>
  </si>
  <si>
    <t>Urban Tomáš</t>
  </si>
  <si>
    <t>Hrazdilová Benešová Lenka</t>
  </si>
  <si>
    <t>Šolc Michal</t>
  </si>
  <si>
    <t>Šelicha Petr</t>
  </si>
  <si>
    <t>Macal PDW Petr MZ</t>
  </si>
  <si>
    <t xml:space="preserve">Roček Vladimír MZ </t>
  </si>
  <si>
    <t>Šurmanová Míša MZ</t>
  </si>
  <si>
    <t>Krejčí Tomáš</t>
  </si>
  <si>
    <t xml:space="preserve">Hanzal Petr </t>
  </si>
  <si>
    <t>Budjač Jakub MZ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</si>
</sst>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000"/>
    <numFmt numFmtId="167" formatCode="0.0000%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6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0" fontId="2" fillId="40" borderId="21" xfId="0" applyNumberFormat="1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0" fontId="0" fillId="38" borderId="39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9" xfId="0" applyNumberForma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0" fontId="2" fillId="40" borderId="42" xfId="0" applyNumberFormat="1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0" fillId="34" borderId="44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10" fontId="2" fillId="40" borderId="47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48" xfId="0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9" fontId="0" fillId="0" borderId="48" xfId="0" applyNumberFormat="1" applyFont="1" applyBorder="1" applyAlignment="1">
      <alignment horizontal="center"/>
    </xf>
    <xf numFmtId="166" fontId="2" fillId="40" borderId="18" xfId="0" applyNumberFormat="1" applyFont="1" applyFill="1" applyBorder="1" applyAlignment="1">
      <alignment horizontal="center"/>
    </xf>
    <xf numFmtId="9" fontId="2" fillId="40" borderId="52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167" fontId="0" fillId="0" borderId="42" xfId="0" applyNumberFormat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167" fontId="0" fillId="0" borderId="47" xfId="0" applyNumberFormat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34" borderId="36" xfId="0" applyFont="1" applyFill="1" applyBorder="1" applyAlignment="1">
      <alignment horizontal="center"/>
    </xf>
    <xf numFmtId="0" fontId="41" fillId="34" borderId="37" xfId="0" applyFont="1" applyFill="1" applyBorder="1" applyAlignment="1">
      <alignment horizontal="center"/>
    </xf>
    <xf numFmtId="0" fontId="41" fillId="35" borderId="38" xfId="0" applyFont="1" applyFill="1" applyBorder="1" applyAlignment="1">
      <alignment horizontal="center"/>
    </xf>
    <xf numFmtId="0" fontId="41" fillId="35" borderId="36" xfId="0" applyFont="1" applyFill="1" applyBorder="1" applyAlignment="1">
      <alignment horizontal="center"/>
    </xf>
    <xf numFmtId="0" fontId="41" fillId="35" borderId="39" xfId="0" applyFont="1" applyFill="1" applyBorder="1" applyAlignment="1">
      <alignment horizontal="center"/>
    </xf>
    <xf numFmtId="0" fontId="41" fillId="36" borderId="40" xfId="0" applyFont="1" applyFill="1" applyBorder="1" applyAlignment="1">
      <alignment horizontal="center"/>
    </xf>
    <xf numFmtId="0" fontId="41" fillId="36" borderId="36" xfId="0" applyFont="1" applyFill="1" applyBorder="1" applyAlignment="1">
      <alignment horizontal="center"/>
    </xf>
    <xf numFmtId="0" fontId="41" fillId="36" borderId="37" xfId="0" applyFont="1" applyFill="1" applyBorder="1" applyAlignment="1">
      <alignment horizontal="center"/>
    </xf>
    <xf numFmtId="0" fontId="41" fillId="37" borderId="38" xfId="0" applyFont="1" applyFill="1" applyBorder="1" applyAlignment="1">
      <alignment horizontal="center"/>
    </xf>
    <xf numFmtId="0" fontId="41" fillId="37" borderId="36" xfId="0" applyFont="1" applyFill="1" applyBorder="1" applyAlignment="1">
      <alignment horizontal="center"/>
    </xf>
    <xf numFmtId="0" fontId="41" fillId="37" borderId="39" xfId="0" applyFont="1" applyFill="1" applyBorder="1" applyAlignment="1">
      <alignment horizontal="center"/>
    </xf>
    <xf numFmtId="0" fontId="41" fillId="38" borderId="40" xfId="0" applyFont="1" applyFill="1" applyBorder="1" applyAlignment="1">
      <alignment horizontal="center"/>
    </xf>
    <xf numFmtId="0" fontId="41" fillId="38" borderId="36" xfId="0" applyFont="1" applyFill="1" applyBorder="1" applyAlignment="1">
      <alignment horizontal="center"/>
    </xf>
    <xf numFmtId="0" fontId="41" fillId="38" borderId="39" xfId="0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41" fillId="33" borderId="36" xfId="0" applyFont="1" applyFill="1" applyBorder="1" applyAlignment="1">
      <alignment horizontal="center"/>
    </xf>
    <xf numFmtId="0" fontId="41" fillId="33" borderId="3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9" fontId="41" fillId="0" borderId="38" xfId="0" applyNumberFormat="1" applyFont="1" applyBorder="1" applyAlignment="1">
      <alignment horizontal="center"/>
    </xf>
    <xf numFmtId="9" fontId="41" fillId="0" borderId="36" xfId="0" applyNumberFormat="1" applyFont="1" applyBorder="1" applyAlignment="1">
      <alignment horizontal="center"/>
    </xf>
    <xf numFmtId="9" fontId="41" fillId="0" borderId="39" xfId="0" applyNumberFormat="1" applyFont="1" applyBorder="1" applyAlignment="1">
      <alignment horizontal="center"/>
    </xf>
    <xf numFmtId="167" fontId="41" fillId="0" borderId="41" xfId="0" applyNumberFormat="1" applyFont="1" applyBorder="1" applyAlignment="1">
      <alignment horizontal="center"/>
    </xf>
    <xf numFmtId="10" fontId="42" fillId="40" borderId="42" xfId="0" applyNumberFormat="1" applyFont="1" applyFill="1" applyBorder="1" applyAlignment="1">
      <alignment horizontal="center"/>
    </xf>
    <xf numFmtId="0" fontId="42" fillId="40" borderId="43" xfId="0" applyFont="1" applyFill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1" fillId="34" borderId="40" xfId="0" applyFont="1" applyFill="1" applyBorder="1" applyAlignment="1">
      <alignment horizontal="center"/>
    </xf>
    <xf numFmtId="0" fontId="41" fillId="34" borderId="39" xfId="0" applyFont="1" applyFill="1" applyBorder="1" applyAlignment="1">
      <alignment horizontal="center"/>
    </xf>
    <xf numFmtId="0" fontId="41" fillId="36" borderId="38" xfId="0" applyFont="1" applyFill="1" applyBorder="1" applyAlignment="1">
      <alignment horizontal="center"/>
    </xf>
    <xf numFmtId="0" fontId="41" fillId="36" borderId="39" xfId="0" applyFont="1" applyFill="1" applyBorder="1" applyAlignment="1">
      <alignment horizontal="center"/>
    </xf>
    <xf numFmtId="0" fontId="41" fillId="38" borderId="38" xfId="0" applyFont="1" applyFill="1" applyBorder="1" applyAlignment="1">
      <alignment horizontal="center"/>
    </xf>
    <xf numFmtId="167" fontId="41" fillId="0" borderId="42" xfId="0" applyNumberFormat="1" applyFont="1" applyBorder="1" applyAlignment="1">
      <alignment horizontal="center"/>
    </xf>
    <xf numFmtId="0" fontId="42" fillId="40" borderId="42" xfId="0" applyFont="1" applyFill="1" applyBorder="1" applyAlignment="1">
      <alignment horizontal="center"/>
    </xf>
    <xf numFmtId="9" fontId="0" fillId="0" borderId="36" xfId="0" applyNumberFormat="1" applyFill="1" applyBorder="1" applyAlignment="1">
      <alignment horizontal="center"/>
    </xf>
    <xf numFmtId="9" fontId="41" fillId="0" borderId="36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6" borderId="59" xfId="0" applyFont="1" applyFill="1" applyBorder="1" applyAlignment="1">
      <alignment horizontal="center"/>
    </xf>
    <xf numFmtId="0" fontId="0" fillId="36" borderId="57" xfId="0" applyFont="1" applyFill="1" applyBorder="1" applyAlignment="1">
      <alignment horizontal="center"/>
    </xf>
    <xf numFmtId="0" fontId="0" fillId="36" borderId="58" xfId="0" applyFont="1" applyFill="1" applyBorder="1" applyAlignment="1">
      <alignment horizontal="center"/>
    </xf>
    <xf numFmtId="0" fontId="0" fillId="37" borderId="59" xfId="0" applyFont="1" applyFill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0" fillId="37" borderId="58" xfId="0" applyFont="1" applyFill="1" applyBorder="1" applyAlignment="1">
      <alignment horizontal="center"/>
    </xf>
    <xf numFmtId="0" fontId="0" fillId="38" borderId="59" xfId="0" applyFont="1" applyFill="1" applyBorder="1" applyAlignment="1">
      <alignment horizontal="center"/>
    </xf>
    <xf numFmtId="0" fontId="0" fillId="38" borderId="57" xfId="0" applyFont="1" applyFill="1" applyBorder="1" applyAlignment="1">
      <alignment horizontal="center"/>
    </xf>
    <xf numFmtId="0" fontId="0" fillId="38" borderId="58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35" borderId="67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66" xfId="0" applyFont="1" applyFill="1" applyBorder="1" applyAlignment="1">
      <alignment horizontal="center"/>
    </xf>
    <xf numFmtId="0" fontId="0" fillId="36" borderId="67" xfId="0" applyFont="1" applyFill="1" applyBorder="1" applyAlignment="1">
      <alignment horizontal="center"/>
    </xf>
    <xf numFmtId="0" fontId="0" fillId="36" borderId="65" xfId="0" applyFont="1" applyFill="1" applyBorder="1" applyAlignment="1">
      <alignment horizontal="center"/>
    </xf>
    <xf numFmtId="0" fontId="0" fillId="36" borderId="66" xfId="0" applyFont="1" applyFill="1" applyBorder="1" applyAlignment="1">
      <alignment horizontal="center"/>
    </xf>
    <xf numFmtId="0" fontId="0" fillId="37" borderId="67" xfId="0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0" fillId="37" borderId="66" xfId="0" applyFont="1" applyFill="1" applyBorder="1" applyAlignment="1">
      <alignment horizontal="center"/>
    </xf>
    <xf numFmtId="0" fontId="0" fillId="38" borderId="67" xfId="0" applyFont="1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0" fontId="0" fillId="38" borderId="66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9" fontId="0" fillId="0" borderId="32" xfId="0" applyNumberForma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1" fillId="34" borderId="65" xfId="0" applyFont="1" applyFill="1" applyBorder="1" applyAlignment="1">
      <alignment horizontal="center"/>
    </xf>
    <xf numFmtId="0" fontId="41" fillId="34" borderId="69" xfId="0" applyFont="1" applyFill="1" applyBorder="1" applyAlignment="1">
      <alignment horizontal="center"/>
    </xf>
    <xf numFmtId="0" fontId="41" fillId="35" borderId="67" xfId="0" applyFont="1" applyFill="1" applyBorder="1" applyAlignment="1">
      <alignment horizontal="center"/>
    </xf>
    <xf numFmtId="0" fontId="41" fillId="35" borderId="65" xfId="0" applyFont="1" applyFill="1" applyBorder="1" applyAlignment="1">
      <alignment horizontal="center"/>
    </xf>
    <xf numFmtId="0" fontId="41" fillId="35" borderId="66" xfId="0" applyFont="1" applyFill="1" applyBorder="1" applyAlignment="1">
      <alignment horizontal="center"/>
    </xf>
    <xf numFmtId="0" fontId="41" fillId="36" borderId="64" xfId="0" applyFont="1" applyFill="1" applyBorder="1" applyAlignment="1">
      <alignment horizontal="center"/>
    </xf>
    <xf numFmtId="0" fontId="41" fillId="36" borderId="65" xfId="0" applyFont="1" applyFill="1" applyBorder="1" applyAlignment="1">
      <alignment horizontal="center"/>
    </xf>
    <xf numFmtId="0" fontId="41" fillId="36" borderId="69" xfId="0" applyFont="1" applyFill="1" applyBorder="1" applyAlignment="1">
      <alignment horizontal="center"/>
    </xf>
    <xf numFmtId="0" fontId="41" fillId="37" borderId="67" xfId="0" applyFont="1" applyFill="1" applyBorder="1" applyAlignment="1">
      <alignment horizontal="center"/>
    </xf>
    <xf numFmtId="0" fontId="41" fillId="37" borderId="65" xfId="0" applyFont="1" applyFill="1" applyBorder="1" applyAlignment="1">
      <alignment horizontal="center"/>
    </xf>
    <xf numFmtId="0" fontId="41" fillId="37" borderId="66" xfId="0" applyFont="1" applyFill="1" applyBorder="1" applyAlignment="1">
      <alignment horizontal="center"/>
    </xf>
    <xf numFmtId="0" fontId="41" fillId="38" borderId="64" xfId="0" applyFont="1" applyFill="1" applyBorder="1" applyAlignment="1">
      <alignment horizontal="center"/>
    </xf>
    <xf numFmtId="0" fontId="41" fillId="38" borderId="65" xfId="0" applyFont="1" applyFill="1" applyBorder="1" applyAlignment="1">
      <alignment horizontal="center"/>
    </xf>
    <xf numFmtId="0" fontId="41" fillId="38" borderId="66" xfId="0" applyFont="1" applyFill="1" applyBorder="1" applyAlignment="1">
      <alignment horizontal="center"/>
    </xf>
    <xf numFmtId="0" fontId="41" fillId="33" borderId="67" xfId="0" applyFont="1" applyFill="1" applyBorder="1" applyAlignment="1">
      <alignment horizontal="center"/>
    </xf>
    <xf numFmtId="0" fontId="41" fillId="33" borderId="65" xfId="0" applyFont="1" applyFill="1" applyBorder="1" applyAlignment="1">
      <alignment horizontal="center"/>
    </xf>
    <xf numFmtId="0" fontId="41" fillId="33" borderId="66" xfId="0" applyFont="1" applyFill="1" applyBorder="1" applyAlignment="1">
      <alignment horizontal="center"/>
    </xf>
    <xf numFmtId="9" fontId="41" fillId="0" borderId="67" xfId="0" applyNumberFormat="1" applyFont="1" applyFill="1" applyBorder="1" applyAlignment="1">
      <alignment horizontal="center"/>
    </xf>
    <xf numFmtId="9" fontId="41" fillId="0" borderId="65" xfId="0" applyNumberFormat="1" applyFont="1" applyFill="1" applyBorder="1" applyAlignment="1">
      <alignment horizontal="center"/>
    </xf>
    <xf numFmtId="9" fontId="41" fillId="0" borderId="66" xfId="0" applyNumberFormat="1" applyFont="1" applyFill="1" applyBorder="1" applyAlignment="1">
      <alignment horizontal="center"/>
    </xf>
    <xf numFmtId="167" fontId="41" fillId="0" borderId="70" xfId="0" applyNumberFormat="1" applyFont="1" applyBorder="1" applyAlignment="1">
      <alignment horizontal="center"/>
    </xf>
    <xf numFmtId="10" fontId="42" fillId="40" borderId="71" xfId="0" applyNumberFormat="1" applyFont="1" applyFill="1" applyBorder="1" applyAlignment="1">
      <alignment horizontal="center"/>
    </xf>
    <xf numFmtId="0" fontId="42" fillId="40" borderId="72" xfId="0" applyFont="1" applyFill="1" applyBorder="1" applyAlignment="1">
      <alignment horizontal="center"/>
    </xf>
    <xf numFmtId="0" fontId="41" fillId="0" borderId="71" xfId="0" applyFont="1" applyBorder="1" applyAlignment="1">
      <alignment horizontal="center"/>
    </xf>
    <xf numFmtId="9" fontId="0" fillId="0" borderId="67" xfId="0" applyNumberFormat="1" applyBorder="1" applyAlignment="1">
      <alignment horizontal="center"/>
    </xf>
    <xf numFmtId="9" fontId="0" fillId="0" borderId="65" xfId="0" applyNumberFormat="1" applyBorder="1" applyAlignment="1">
      <alignment horizontal="center"/>
    </xf>
    <xf numFmtId="9" fontId="0" fillId="0" borderId="65" xfId="0" applyNumberFormat="1" applyFill="1" applyBorder="1" applyAlignment="1">
      <alignment horizontal="center"/>
    </xf>
    <xf numFmtId="9" fontId="0" fillId="0" borderId="66" xfId="0" applyNumberFormat="1" applyBorder="1" applyAlignment="1">
      <alignment horizontal="center"/>
    </xf>
    <xf numFmtId="167" fontId="0" fillId="0" borderId="71" xfId="0" applyNumberFormat="1" applyBorder="1" applyAlignment="1">
      <alignment horizontal="center"/>
    </xf>
    <xf numFmtId="10" fontId="2" fillId="40" borderId="71" xfId="0" applyNumberFormat="1" applyFont="1" applyFill="1" applyBorder="1" applyAlignment="1">
      <alignment horizontal="center"/>
    </xf>
    <xf numFmtId="0" fontId="2" fillId="40" borderId="71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2" fillId="0" borderId="76" xfId="0" applyFont="1" applyBorder="1" applyAlignment="1">
      <alignment horizontal="center"/>
    </xf>
    <xf numFmtId="0" fontId="0" fillId="34" borderId="77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0" fontId="41" fillId="0" borderId="74" xfId="0" applyFont="1" applyBorder="1" applyAlignment="1">
      <alignment/>
    </xf>
    <xf numFmtId="0" fontId="0" fillId="0" borderId="78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41" fillId="34" borderId="64" xfId="0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41" fillId="0" borderId="79" xfId="0" applyFont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4" sqref="A94"/>
      <selection pane="bottomRight" activeCell="A1" sqref="A1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5" width="3.125" style="0" bestFit="1" customWidth="1"/>
    <col min="6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5" width="3.375" style="0" bestFit="1" customWidth="1"/>
    <col min="16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5" width="3.375" style="0" bestFit="1" customWidth="1"/>
    <col min="26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5" width="3.375" style="0" bestFit="1" customWidth="1"/>
    <col min="36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5.375" style="0" customWidth="1"/>
    <col min="44" max="44" width="3.625" style="0" customWidth="1"/>
    <col min="45" max="45" width="3.375" style="0" bestFit="1" customWidth="1"/>
    <col min="46" max="47" width="3.125" style="0" bestFit="1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 thickBot="1">
      <c r="A1" s="3"/>
      <c r="B1" s="4" t="s">
        <v>0</v>
      </c>
      <c r="C1" s="298">
        <v>1</v>
      </c>
      <c r="D1" s="298"/>
      <c r="E1" s="298"/>
      <c r="F1" s="298"/>
      <c r="G1" s="298"/>
      <c r="H1" s="298"/>
      <c r="I1" s="298"/>
      <c r="J1" s="298"/>
      <c r="K1" s="298"/>
      <c r="L1" s="298"/>
      <c r="M1" s="299">
        <v>2</v>
      </c>
      <c r="N1" s="299"/>
      <c r="O1" s="299"/>
      <c r="P1" s="299"/>
      <c r="Q1" s="299"/>
      <c r="R1" s="299"/>
      <c r="S1" s="299"/>
      <c r="T1" s="299"/>
      <c r="U1" s="299"/>
      <c r="V1" s="299"/>
      <c r="W1" s="300">
        <v>3</v>
      </c>
      <c r="X1" s="300"/>
      <c r="Y1" s="300"/>
      <c r="Z1" s="300"/>
      <c r="AA1" s="300"/>
      <c r="AB1" s="300"/>
      <c r="AC1" s="300"/>
      <c r="AD1" s="300"/>
      <c r="AE1" s="300"/>
      <c r="AF1" s="300"/>
      <c r="AG1" s="301">
        <v>4</v>
      </c>
      <c r="AH1" s="301"/>
      <c r="AI1" s="301"/>
      <c r="AJ1" s="301"/>
      <c r="AK1" s="301"/>
      <c r="AL1" s="301"/>
      <c r="AM1" s="301"/>
      <c r="AN1" s="301"/>
      <c r="AO1" s="301"/>
      <c r="AP1" s="301"/>
      <c r="AQ1" s="302">
        <v>5</v>
      </c>
      <c r="AR1" s="302"/>
      <c r="AS1" s="302"/>
      <c r="AT1" s="302"/>
      <c r="AU1" s="302"/>
      <c r="AV1" s="302"/>
      <c r="AW1" s="302"/>
      <c r="AX1" s="302"/>
      <c r="AY1" s="302"/>
      <c r="AZ1" s="302"/>
      <c r="BA1" s="303">
        <v>6</v>
      </c>
      <c r="BB1" s="303"/>
      <c r="BC1" s="303"/>
      <c r="BD1" s="303"/>
      <c r="BE1" s="303"/>
      <c r="BF1" s="303"/>
      <c r="BG1" s="303"/>
      <c r="BH1" s="303"/>
      <c r="BI1" s="303"/>
      <c r="BJ1" s="303"/>
      <c r="BK1" s="5"/>
    </row>
    <row r="2" spans="1:74" ht="13.5" thickBo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 t="s">
        <v>3</v>
      </c>
      <c r="BB2" s="24" t="s">
        <v>4</v>
      </c>
      <c r="BC2" s="24" t="s">
        <v>5</v>
      </c>
      <c r="BD2" s="24" t="s">
        <v>6</v>
      </c>
      <c r="BE2" s="24" t="s">
        <v>7</v>
      </c>
      <c r="BF2" s="24" t="s">
        <v>8</v>
      </c>
      <c r="BG2" s="24" t="s">
        <v>9</v>
      </c>
      <c r="BH2" s="24" t="s">
        <v>10</v>
      </c>
      <c r="BI2" s="24" t="s">
        <v>11</v>
      </c>
      <c r="BJ2" s="25" t="s">
        <v>17</v>
      </c>
      <c r="BK2" s="26"/>
      <c r="BL2" s="27" t="s">
        <v>18</v>
      </c>
      <c r="BM2" s="27" t="s">
        <v>19</v>
      </c>
      <c r="BN2" s="27" t="s">
        <v>20</v>
      </c>
      <c r="BO2" s="27" t="s">
        <v>21</v>
      </c>
      <c r="BP2" s="27" t="s">
        <v>22</v>
      </c>
      <c r="BQ2" s="27" t="s">
        <v>23</v>
      </c>
      <c r="BR2" s="27" t="s">
        <v>24</v>
      </c>
      <c r="BS2" s="27" t="s">
        <v>25</v>
      </c>
      <c r="BT2" s="27" t="s">
        <v>26</v>
      </c>
      <c r="BV2" s="28" t="s">
        <v>27</v>
      </c>
    </row>
    <row r="3" spans="1:74" ht="20.25" customHeight="1" thickBot="1">
      <c r="A3" s="29"/>
      <c r="B3" s="30" t="s">
        <v>28</v>
      </c>
      <c r="BK3" s="31"/>
      <c r="BL3" s="304" t="s">
        <v>29</v>
      </c>
      <c r="BM3" s="304"/>
      <c r="BN3" s="304"/>
      <c r="BO3" s="304"/>
      <c r="BP3" s="304"/>
      <c r="BQ3" s="304"/>
      <c r="BR3" s="32" t="s">
        <v>24</v>
      </c>
      <c r="BS3" s="32" t="s">
        <v>30</v>
      </c>
      <c r="BT3" s="33" t="s">
        <v>31</v>
      </c>
      <c r="BV3" s="34"/>
    </row>
    <row r="4" spans="1:74" ht="15" customHeight="1" thickBot="1">
      <c r="A4" s="35"/>
      <c r="B4" s="4" t="s">
        <v>38</v>
      </c>
      <c r="C4" s="298">
        <v>1</v>
      </c>
      <c r="D4" s="298"/>
      <c r="E4" s="298"/>
      <c r="F4" s="298"/>
      <c r="G4" s="298"/>
      <c r="H4" s="298"/>
      <c r="I4" s="298"/>
      <c r="J4" s="298"/>
      <c r="K4" s="298"/>
      <c r="L4" s="298"/>
      <c r="M4" s="299">
        <v>2</v>
      </c>
      <c r="N4" s="299"/>
      <c r="O4" s="299"/>
      <c r="P4" s="299"/>
      <c r="Q4" s="299"/>
      <c r="R4" s="299"/>
      <c r="S4" s="299"/>
      <c r="T4" s="299"/>
      <c r="U4" s="299"/>
      <c r="V4" s="299"/>
      <c r="W4" s="300">
        <v>3</v>
      </c>
      <c r="X4" s="300"/>
      <c r="Y4" s="300"/>
      <c r="Z4" s="300"/>
      <c r="AA4" s="300"/>
      <c r="AB4" s="300"/>
      <c r="AC4" s="300"/>
      <c r="AD4" s="300"/>
      <c r="AE4" s="300"/>
      <c r="AF4" s="300"/>
      <c r="AG4" s="301">
        <v>4</v>
      </c>
      <c r="AH4" s="301"/>
      <c r="AI4" s="301"/>
      <c r="AJ4" s="301"/>
      <c r="AK4" s="301"/>
      <c r="AL4" s="301"/>
      <c r="AM4" s="301"/>
      <c r="AN4" s="301"/>
      <c r="AO4" s="301"/>
      <c r="AP4" s="301"/>
      <c r="AQ4" s="302">
        <v>5</v>
      </c>
      <c r="AR4" s="302"/>
      <c r="AS4" s="302"/>
      <c r="AT4" s="302"/>
      <c r="AU4" s="302"/>
      <c r="AV4" s="302"/>
      <c r="AW4" s="302"/>
      <c r="AX4" s="302"/>
      <c r="AY4" s="302"/>
      <c r="AZ4" s="302"/>
      <c r="BA4" s="303">
        <v>6</v>
      </c>
      <c r="BB4" s="303"/>
      <c r="BC4" s="303"/>
      <c r="BD4" s="303"/>
      <c r="BE4" s="303"/>
      <c r="BF4" s="303"/>
      <c r="BG4" s="303"/>
      <c r="BH4" s="303"/>
      <c r="BI4" s="303"/>
      <c r="BJ4" s="303"/>
      <c r="BK4" s="5"/>
      <c r="BL4" s="36" t="s">
        <v>18</v>
      </c>
      <c r="BM4" s="37" t="s">
        <v>19</v>
      </c>
      <c r="BN4" s="37" t="s">
        <v>20</v>
      </c>
      <c r="BO4" s="37" t="s">
        <v>21</v>
      </c>
      <c r="BP4" s="37" t="s">
        <v>22</v>
      </c>
      <c r="BQ4" s="38" t="s">
        <v>23</v>
      </c>
      <c r="BR4" s="39" t="s">
        <v>32</v>
      </c>
      <c r="BS4" s="40" t="s">
        <v>25</v>
      </c>
      <c r="BT4" s="41" t="s">
        <v>26</v>
      </c>
      <c r="BV4" s="42" t="s">
        <v>33</v>
      </c>
    </row>
    <row r="5" spans="1:74" ht="13.5" customHeight="1" thickBot="1">
      <c r="A5" s="43" t="s">
        <v>1</v>
      </c>
      <c r="B5" s="44" t="s">
        <v>2</v>
      </c>
      <c r="C5" s="45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7" t="s">
        <v>12</v>
      </c>
      <c r="M5" s="48" t="s">
        <v>3</v>
      </c>
      <c r="N5" s="49" t="s">
        <v>4</v>
      </c>
      <c r="O5" s="49" t="s">
        <v>5</v>
      </c>
      <c r="P5" s="49" t="s">
        <v>6</v>
      </c>
      <c r="Q5" s="49" t="s">
        <v>7</v>
      </c>
      <c r="R5" s="49" t="s">
        <v>8</v>
      </c>
      <c r="S5" s="49" t="s">
        <v>9</v>
      </c>
      <c r="T5" s="49" t="s">
        <v>10</v>
      </c>
      <c r="U5" s="49" t="s">
        <v>11</v>
      </c>
      <c r="V5" s="50" t="s">
        <v>13</v>
      </c>
      <c r="W5" s="51" t="s">
        <v>3</v>
      </c>
      <c r="X5" s="52" t="s">
        <v>4</v>
      </c>
      <c r="Y5" s="52" t="s">
        <v>5</v>
      </c>
      <c r="Z5" s="52" t="s">
        <v>6</v>
      </c>
      <c r="AA5" s="52" t="s">
        <v>7</v>
      </c>
      <c r="AB5" s="52" t="s">
        <v>8</v>
      </c>
      <c r="AC5" s="52" t="s">
        <v>9</v>
      </c>
      <c r="AD5" s="52" t="s">
        <v>10</v>
      </c>
      <c r="AE5" s="52" t="s">
        <v>11</v>
      </c>
      <c r="AF5" s="53" t="s">
        <v>14</v>
      </c>
      <c r="AG5" s="54" t="s">
        <v>3</v>
      </c>
      <c r="AH5" s="55" t="s">
        <v>4</v>
      </c>
      <c r="AI5" s="55" t="s">
        <v>5</v>
      </c>
      <c r="AJ5" s="55" t="s">
        <v>6</v>
      </c>
      <c r="AK5" s="55" t="s">
        <v>7</v>
      </c>
      <c r="AL5" s="55" t="s">
        <v>8</v>
      </c>
      <c r="AM5" s="55" t="s">
        <v>9</v>
      </c>
      <c r="AN5" s="55" t="s">
        <v>10</v>
      </c>
      <c r="AO5" s="55" t="s">
        <v>11</v>
      </c>
      <c r="AP5" s="56" t="s">
        <v>15</v>
      </c>
      <c r="AQ5" s="57" t="s">
        <v>3</v>
      </c>
      <c r="AR5" s="58" t="s">
        <v>4</v>
      </c>
      <c r="AS5" s="58" t="s">
        <v>5</v>
      </c>
      <c r="AT5" s="58" t="s">
        <v>6</v>
      </c>
      <c r="AU5" s="58" t="s">
        <v>7</v>
      </c>
      <c r="AV5" s="58" t="s">
        <v>8</v>
      </c>
      <c r="AW5" s="58" t="s">
        <v>9</v>
      </c>
      <c r="AX5" s="58" t="s">
        <v>10</v>
      </c>
      <c r="AY5" s="58" t="s">
        <v>11</v>
      </c>
      <c r="AZ5" s="59" t="s">
        <v>16</v>
      </c>
      <c r="BA5" s="60" t="s">
        <v>3</v>
      </c>
      <c r="BB5" s="61" t="s">
        <v>4</v>
      </c>
      <c r="BC5" s="61" t="s">
        <v>5</v>
      </c>
      <c r="BD5" s="61" t="s">
        <v>6</v>
      </c>
      <c r="BE5" s="61" t="s">
        <v>7</v>
      </c>
      <c r="BF5" s="61" t="s">
        <v>8</v>
      </c>
      <c r="BG5" s="61" t="s">
        <v>9</v>
      </c>
      <c r="BH5" s="61" t="s">
        <v>10</v>
      </c>
      <c r="BI5" s="61" t="s">
        <v>11</v>
      </c>
      <c r="BJ5" s="62" t="s">
        <v>17</v>
      </c>
      <c r="BK5" s="26"/>
      <c r="BL5" s="63">
        <f>(SMALL((L6:L76),1))</f>
        <v>18.22</v>
      </c>
      <c r="BM5" s="64">
        <f>(SMALL((V6:V76),1))</f>
        <v>25.05</v>
      </c>
      <c r="BN5" s="64">
        <f>(SMALL((AF6:AF76),1))</f>
        <v>40.19</v>
      </c>
      <c r="BO5" s="64">
        <f>(SMALL((AP6:AP76),1))</f>
        <v>36.83</v>
      </c>
      <c r="BP5" s="64">
        <f>(SMALL((AZ6:AZ76),1))</f>
        <v>38.35</v>
      </c>
      <c r="BQ5" s="65">
        <f>(SMALL((BJ6:BJ76),1))</f>
        <v>30.34</v>
      </c>
      <c r="BR5" s="66" t="s">
        <v>34</v>
      </c>
      <c r="BS5" s="67">
        <f>((100/(LARGE(BR6:BR76,1))))/100</f>
        <v>0.19640291125678724</v>
      </c>
      <c r="BT5" s="68" t="s">
        <v>26</v>
      </c>
      <c r="BV5" s="69" t="s">
        <v>35</v>
      </c>
    </row>
    <row r="6" spans="1:74" ht="12.75">
      <c r="A6" s="194">
        <v>1</v>
      </c>
      <c r="B6" s="287" t="s">
        <v>63</v>
      </c>
      <c r="C6" s="196">
        <v>15.99</v>
      </c>
      <c r="D6" s="70"/>
      <c r="E6" s="70">
        <v>5</v>
      </c>
      <c r="F6" s="70">
        <v>6</v>
      </c>
      <c r="G6" s="70">
        <v>1</v>
      </c>
      <c r="H6" s="70"/>
      <c r="I6" s="70"/>
      <c r="J6" s="70"/>
      <c r="K6" s="70"/>
      <c r="L6" s="71">
        <f aca="true" t="shared" si="0" ref="L6:L37">C6+F6*1+G6*2+H6*5+I6*10+J6*10+K6*3</f>
        <v>23.990000000000002</v>
      </c>
      <c r="M6" s="72">
        <v>22.05</v>
      </c>
      <c r="N6" s="73"/>
      <c r="O6" s="73">
        <v>10</v>
      </c>
      <c r="P6" s="73">
        <v>1</v>
      </c>
      <c r="Q6" s="73">
        <v>1</v>
      </c>
      <c r="R6" s="73"/>
      <c r="S6" s="73"/>
      <c r="T6" s="73"/>
      <c r="U6" s="73"/>
      <c r="V6" s="74">
        <f aca="true" t="shared" si="1" ref="V6:V37">M6+P6*1+Q6*2+R6*5+S6*10+T6*10+U6*3</f>
        <v>25.05</v>
      </c>
      <c r="W6" s="75">
        <v>32.03</v>
      </c>
      <c r="X6" s="76">
        <v>1</v>
      </c>
      <c r="Y6" s="76">
        <v>8</v>
      </c>
      <c r="Z6" s="76">
        <v>4</v>
      </c>
      <c r="AA6" s="76">
        <v>4</v>
      </c>
      <c r="AB6" s="76"/>
      <c r="AC6" s="76"/>
      <c r="AD6" s="76"/>
      <c r="AE6" s="76"/>
      <c r="AF6" s="77">
        <f aca="true" t="shared" si="2" ref="AF6:AF37">W6+Z6*1+AA6*2+AB6*5+AC6*10+AD6*10+AE6*3</f>
        <v>44.03</v>
      </c>
      <c r="AG6" s="78">
        <v>26.72</v>
      </c>
      <c r="AH6" s="79"/>
      <c r="AI6" s="79">
        <v>6</v>
      </c>
      <c r="AJ6" s="79">
        <v>7</v>
      </c>
      <c r="AK6" s="79">
        <v>3</v>
      </c>
      <c r="AL6" s="79"/>
      <c r="AM6" s="79"/>
      <c r="AN6" s="79"/>
      <c r="AO6" s="79"/>
      <c r="AP6" s="80">
        <f aca="true" t="shared" si="3" ref="AP6:AP37">AG6+AJ6*1+AK6*2+AL6*5+AM6*10+AN6*10+AO6*3</f>
        <v>39.72</v>
      </c>
      <c r="AQ6" s="81">
        <v>31.89</v>
      </c>
      <c r="AR6" s="82"/>
      <c r="AS6" s="82">
        <v>5</v>
      </c>
      <c r="AT6" s="82">
        <v>4</v>
      </c>
      <c r="AU6" s="82">
        <v>7</v>
      </c>
      <c r="AV6" s="82">
        <v>2</v>
      </c>
      <c r="AW6" s="82"/>
      <c r="AX6" s="82"/>
      <c r="AY6" s="82">
        <v>4</v>
      </c>
      <c r="AZ6" s="83">
        <f aca="true" t="shared" si="4" ref="AZ6:AZ37">AQ6+AT6*1+AU6*2+AV6*5+AW6*10+AX6*10+AY6*3</f>
        <v>71.89</v>
      </c>
      <c r="BA6" s="84">
        <v>31.65</v>
      </c>
      <c r="BB6" s="85">
        <v>15</v>
      </c>
      <c r="BC6" s="85">
        <v>2</v>
      </c>
      <c r="BD6" s="85"/>
      <c r="BE6" s="85"/>
      <c r="BF6" s="85"/>
      <c r="BG6" s="85"/>
      <c r="BH6" s="85"/>
      <c r="BI6" s="85"/>
      <c r="BJ6" s="86">
        <f aca="true" t="shared" si="5" ref="BJ6:BJ37">BA6+BD6*1+BE6*2+BF6*5+BG6*10+BH6*10+BI6*3</f>
        <v>31.65</v>
      </c>
      <c r="BK6" s="87"/>
      <c r="BL6" s="88">
        <f aca="true" t="shared" si="6" ref="BL6:BL37">$BL$5/L6</f>
        <v>0.759483117965819</v>
      </c>
      <c r="BM6" s="252">
        <f aca="true" t="shared" si="7" ref="BM6:BM37">$BM$5/V6</f>
        <v>1</v>
      </c>
      <c r="BN6" s="89">
        <f aca="true" t="shared" si="8" ref="BN6:BN37">$BN$5/AF6</f>
        <v>0.912786736316148</v>
      </c>
      <c r="BO6" s="89">
        <f aca="true" t="shared" si="9" ref="BO6:BO37">$BO$5/AP6</f>
        <v>0.9272406847935548</v>
      </c>
      <c r="BP6" s="89">
        <f aca="true" t="shared" si="10" ref="BP6:BP37">$BP$5/AZ6</f>
        <v>0.5334538878842676</v>
      </c>
      <c r="BQ6" s="90">
        <f aca="true" t="shared" si="11" ref="BQ6:BQ37">$BQ$5/BJ6</f>
        <v>0.9586097946287521</v>
      </c>
      <c r="BR6" s="91">
        <f aca="true" t="shared" si="12" ref="BR6:BR45">SUM(BL6:BQ6)</f>
        <v>5.091574221588542</v>
      </c>
      <c r="BS6" s="92">
        <f aca="true" t="shared" si="13" ref="BS6:BS37">($BS$5*BR6)</f>
        <v>1</v>
      </c>
      <c r="BT6" s="93">
        <f aca="true" t="shared" si="14" ref="BT6:BT37">(RANK(BS6,$BS$6:$BS$76))</f>
        <v>1</v>
      </c>
      <c r="BU6" s="118"/>
      <c r="BV6" s="155">
        <f aca="true" t="shared" si="15" ref="BV6:BV37">L6+V6+AF6+AP6+AZ6+BJ6</f>
        <v>236.33</v>
      </c>
    </row>
    <row r="7" spans="1:74" ht="12.75">
      <c r="A7" s="195">
        <v>2</v>
      </c>
      <c r="B7" s="287" t="s">
        <v>71</v>
      </c>
      <c r="C7" s="197">
        <v>27.64</v>
      </c>
      <c r="D7" s="94"/>
      <c r="E7" s="94">
        <v>9</v>
      </c>
      <c r="F7" s="94">
        <v>3</v>
      </c>
      <c r="G7" s="94"/>
      <c r="H7" s="94"/>
      <c r="I7" s="94"/>
      <c r="J7" s="94"/>
      <c r="K7" s="94"/>
      <c r="L7" s="95">
        <f t="shared" si="0"/>
        <v>30.64</v>
      </c>
      <c r="M7" s="96">
        <v>20.92</v>
      </c>
      <c r="N7" s="97"/>
      <c r="O7" s="97">
        <v>9</v>
      </c>
      <c r="P7" s="97">
        <v>1</v>
      </c>
      <c r="Q7" s="97">
        <v>2</v>
      </c>
      <c r="R7" s="97"/>
      <c r="S7" s="97"/>
      <c r="T7" s="97"/>
      <c r="U7" s="97"/>
      <c r="V7" s="98">
        <f t="shared" si="1"/>
        <v>25.92</v>
      </c>
      <c r="W7" s="99">
        <v>30.85</v>
      </c>
      <c r="X7" s="100">
        <v>1</v>
      </c>
      <c r="Y7" s="100">
        <v>5</v>
      </c>
      <c r="Z7" s="100">
        <v>7</v>
      </c>
      <c r="AA7" s="100">
        <v>4</v>
      </c>
      <c r="AB7" s="100"/>
      <c r="AC7" s="100"/>
      <c r="AD7" s="100"/>
      <c r="AE7" s="100"/>
      <c r="AF7" s="101">
        <f t="shared" si="2"/>
        <v>45.85</v>
      </c>
      <c r="AG7" s="102">
        <v>25.83</v>
      </c>
      <c r="AH7" s="103"/>
      <c r="AI7" s="103">
        <v>7</v>
      </c>
      <c r="AJ7" s="103">
        <v>7</v>
      </c>
      <c r="AK7" s="103">
        <v>2</v>
      </c>
      <c r="AL7" s="103"/>
      <c r="AM7" s="103"/>
      <c r="AN7" s="103"/>
      <c r="AO7" s="103"/>
      <c r="AP7" s="104">
        <f t="shared" si="3"/>
        <v>36.83</v>
      </c>
      <c r="AQ7" s="105">
        <v>31.35</v>
      </c>
      <c r="AR7" s="106"/>
      <c r="AS7" s="106">
        <v>11</v>
      </c>
      <c r="AT7" s="106">
        <v>7</v>
      </c>
      <c r="AU7" s="106"/>
      <c r="AV7" s="106"/>
      <c r="AW7" s="106"/>
      <c r="AX7" s="106"/>
      <c r="AY7" s="106"/>
      <c r="AZ7" s="107">
        <f t="shared" si="4"/>
        <v>38.35</v>
      </c>
      <c r="BA7" s="108">
        <v>38.15</v>
      </c>
      <c r="BB7" s="109">
        <v>15</v>
      </c>
      <c r="BC7" s="109"/>
      <c r="BD7" s="109"/>
      <c r="BE7" s="109"/>
      <c r="BF7" s="109">
        <v>2</v>
      </c>
      <c r="BG7" s="109"/>
      <c r="BH7" s="109"/>
      <c r="BI7" s="109"/>
      <c r="BJ7" s="110">
        <f t="shared" si="5"/>
        <v>48.15</v>
      </c>
      <c r="BK7" s="87"/>
      <c r="BL7" s="111">
        <f t="shared" si="6"/>
        <v>0.5946475195822454</v>
      </c>
      <c r="BM7" s="112">
        <f t="shared" si="7"/>
        <v>0.9664351851851851</v>
      </c>
      <c r="BN7" s="206">
        <f t="shared" si="8"/>
        <v>0.8765539803707741</v>
      </c>
      <c r="BO7" s="112">
        <f t="shared" si="9"/>
        <v>1</v>
      </c>
      <c r="BP7" s="112">
        <f t="shared" si="10"/>
        <v>1</v>
      </c>
      <c r="BQ7" s="113">
        <f t="shared" si="11"/>
        <v>0.6301142263759086</v>
      </c>
      <c r="BR7" s="114">
        <f t="shared" si="12"/>
        <v>5.067750911514114</v>
      </c>
      <c r="BS7" s="115">
        <f t="shared" si="13"/>
        <v>0.9953210325456092</v>
      </c>
      <c r="BT7" s="116">
        <f t="shared" si="14"/>
        <v>2</v>
      </c>
      <c r="BV7" s="117">
        <f t="shared" si="15"/>
        <v>225.74</v>
      </c>
    </row>
    <row r="8" spans="1:74" ht="12.75">
      <c r="A8" s="195">
        <v>3</v>
      </c>
      <c r="B8" s="287" t="s">
        <v>89</v>
      </c>
      <c r="C8" s="197">
        <v>28.02</v>
      </c>
      <c r="D8" s="94"/>
      <c r="E8" s="94">
        <v>11</v>
      </c>
      <c r="F8" s="94"/>
      <c r="G8" s="94"/>
      <c r="H8" s="94">
        <v>1</v>
      </c>
      <c r="I8" s="94"/>
      <c r="J8" s="94"/>
      <c r="K8" s="94"/>
      <c r="L8" s="95">
        <f t="shared" si="0"/>
        <v>33.019999999999996</v>
      </c>
      <c r="M8" s="96">
        <v>23.58</v>
      </c>
      <c r="N8" s="97"/>
      <c r="O8" s="97">
        <v>11</v>
      </c>
      <c r="P8" s="97"/>
      <c r="Q8" s="97">
        <v>1</v>
      </c>
      <c r="R8" s="97"/>
      <c r="S8" s="97"/>
      <c r="T8" s="97"/>
      <c r="U8" s="97"/>
      <c r="V8" s="98">
        <f t="shared" si="1"/>
        <v>25.58</v>
      </c>
      <c r="W8" s="99">
        <v>36.19</v>
      </c>
      <c r="X8" s="100">
        <v>1</v>
      </c>
      <c r="Y8" s="100">
        <v>12</v>
      </c>
      <c r="Z8" s="100">
        <v>4</v>
      </c>
      <c r="AA8" s="100"/>
      <c r="AB8" s="100"/>
      <c r="AC8" s="100"/>
      <c r="AD8" s="100"/>
      <c r="AE8" s="100"/>
      <c r="AF8" s="101">
        <f t="shared" si="2"/>
        <v>40.19</v>
      </c>
      <c r="AG8" s="102">
        <v>38.11</v>
      </c>
      <c r="AH8" s="103"/>
      <c r="AI8" s="103">
        <v>10</v>
      </c>
      <c r="AJ8" s="103">
        <v>3</v>
      </c>
      <c r="AK8" s="103">
        <v>3</v>
      </c>
      <c r="AL8" s="103"/>
      <c r="AM8" s="103"/>
      <c r="AN8" s="103"/>
      <c r="AO8" s="103"/>
      <c r="AP8" s="104">
        <f t="shared" si="3"/>
        <v>47.11</v>
      </c>
      <c r="AQ8" s="105">
        <v>43.8</v>
      </c>
      <c r="AR8" s="106"/>
      <c r="AS8" s="106">
        <v>13</v>
      </c>
      <c r="AT8" s="106">
        <v>1</v>
      </c>
      <c r="AU8" s="106">
        <v>3</v>
      </c>
      <c r="AV8" s="106">
        <v>1</v>
      </c>
      <c r="AW8" s="106"/>
      <c r="AX8" s="106"/>
      <c r="AY8" s="106"/>
      <c r="AZ8" s="107">
        <f t="shared" si="4"/>
        <v>55.8</v>
      </c>
      <c r="BA8" s="108">
        <v>29.34</v>
      </c>
      <c r="BB8" s="109">
        <v>15</v>
      </c>
      <c r="BC8" s="109">
        <v>1</v>
      </c>
      <c r="BD8" s="109">
        <v>1</v>
      </c>
      <c r="BE8" s="109"/>
      <c r="BF8" s="109"/>
      <c r="BG8" s="109"/>
      <c r="BH8" s="109"/>
      <c r="BI8" s="109"/>
      <c r="BJ8" s="110">
        <f t="shared" si="5"/>
        <v>30.34</v>
      </c>
      <c r="BK8" s="87"/>
      <c r="BL8" s="111">
        <f t="shared" si="6"/>
        <v>0.5517867958812841</v>
      </c>
      <c r="BM8" s="112">
        <f t="shared" si="7"/>
        <v>0.9792806880375294</v>
      </c>
      <c r="BN8" s="112">
        <f t="shared" si="8"/>
        <v>1</v>
      </c>
      <c r="BO8" s="112">
        <f t="shared" si="9"/>
        <v>0.781787306304394</v>
      </c>
      <c r="BP8" s="112">
        <f t="shared" si="10"/>
        <v>0.6872759856630825</v>
      </c>
      <c r="BQ8" s="113">
        <f t="shared" si="11"/>
        <v>1</v>
      </c>
      <c r="BR8" s="114">
        <f t="shared" si="12"/>
        <v>5.00013077588629</v>
      </c>
      <c r="BS8" s="115">
        <f t="shared" si="13"/>
        <v>0.9820402410487258</v>
      </c>
      <c r="BT8" s="116">
        <f t="shared" si="14"/>
        <v>3</v>
      </c>
      <c r="BV8" s="117">
        <f t="shared" si="15"/>
        <v>232.04</v>
      </c>
    </row>
    <row r="9" spans="1:74" ht="12.75">
      <c r="A9" s="195">
        <v>4</v>
      </c>
      <c r="B9" s="287" t="s">
        <v>86</v>
      </c>
      <c r="C9" s="197">
        <v>17.22</v>
      </c>
      <c r="D9" s="94"/>
      <c r="E9" s="94">
        <v>11</v>
      </c>
      <c r="F9" s="94">
        <v>1</v>
      </c>
      <c r="G9" s="94"/>
      <c r="H9" s="94"/>
      <c r="I9" s="94"/>
      <c r="J9" s="94"/>
      <c r="K9" s="94"/>
      <c r="L9" s="95">
        <f t="shared" si="0"/>
        <v>18.22</v>
      </c>
      <c r="M9" s="96">
        <v>21.58</v>
      </c>
      <c r="N9" s="97"/>
      <c r="O9" s="97">
        <v>9</v>
      </c>
      <c r="P9" s="97">
        <v>2</v>
      </c>
      <c r="Q9" s="97"/>
      <c r="R9" s="97">
        <v>1</v>
      </c>
      <c r="S9" s="97"/>
      <c r="T9" s="97"/>
      <c r="U9" s="97"/>
      <c r="V9" s="98">
        <f t="shared" si="1"/>
        <v>28.58</v>
      </c>
      <c r="W9" s="99">
        <v>32.61</v>
      </c>
      <c r="X9" s="100">
        <v>1</v>
      </c>
      <c r="Y9" s="100">
        <v>7</v>
      </c>
      <c r="Z9" s="100">
        <v>4</v>
      </c>
      <c r="AA9" s="100">
        <v>5</v>
      </c>
      <c r="AB9" s="100"/>
      <c r="AC9" s="100"/>
      <c r="AD9" s="100"/>
      <c r="AE9" s="100"/>
      <c r="AF9" s="101">
        <f t="shared" si="2"/>
        <v>46.61</v>
      </c>
      <c r="AG9" s="102">
        <v>33.16</v>
      </c>
      <c r="AH9" s="103"/>
      <c r="AI9" s="103">
        <v>6</v>
      </c>
      <c r="AJ9" s="103">
        <v>7</v>
      </c>
      <c r="AK9" s="103">
        <v>2</v>
      </c>
      <c r="AL9" s="103">
        <v>1</v>
      </c>
      <c r="AM9" s="103"/>
      <c r="AN9" s="103"/>
      <c r="AO9" s="103"/>
      <c r="AP9" s="104">
        <f t="shared" si="3"/>
        <v>49.16</v>
      </c>
      <c r="AQ9" s="105">
        <v>42.15</v>
      </c>
      <c r="AR9" s="106"/>
      <c r="AS9" s="106">
        <v>9</v>
      </c>
      <c r="AT9" s="106">
        <v>3</v>
      </c>
      <c r="AU9" s="106">
        <v>6</v>
      </c>
      <c r="AV9" s="106"/>
      <c r="AW9" s="106"/>
      <c r="AX9" s="106"/>
      <c r="AY9" s="106"/>
      <c r="AZ9" s="107">
        <f t="shared" si="4"/>
        <v>57.15</v>
      </c>
      <c r="BA9" s="108">
        <v>49.02</v>
      </c>
      <c r="BB9" s="109">
        <v>15</v>
      </c>
      <c r="BC9" s="109"/>
      <c r="BD9" s="109">
        <v>2</v>
      </c>
      <c r="BE9" s="109"/>
      <c r="BF9" s="109"/>
      <c r="BG9" s="109"/>
      <c r="BH9" s="109"/>
      <c r="BI9" s="109"/>
      <c r="BJ9" s="110">
        <f t="shared" si="5"/>
        <v>51.02</v>
      </c>
      <c r="BK9" s="87"/>
      <c r="BL9" s="111">
        <f t="shared" si="6"/>
        <v>1</v>
      </c>
      <c r="BM9" s="112">
        <f t="shared" si="7"/>
        <v>0.876487053883835</v>
      </c>
      <c r="BN9" s="206">
        <f t="shared" si="8"/>
        <v>0.8622613173138811</v>
      </c>
      <c r="BO9" s="112">
        <f t="shared" si="9"/>
        <v>0.7491863303498779</v>
      </c>
      <c r="BP9" s="112">
        <f t="shared" si="10"/>
        <v>0.6710411198600176</v>
      </c>
      <c r="BQ9" s="113">
        <f t="shared" si="11"/>
        <v>0.5946687573500588</v>
      </c>
      <c r="BR9" s="114">
        <f t="shared" si="12"/>
        <v>4.753644578757671</v>
      </c>
      <c r="BS9" s="115">
        <f t="shared" si="13"/>
        <v>0.9336296343480506</v>
      </c>
      <c r="BT9" s="116">
        <f t="shared" si="14"/>
        <v>4</v>
      </c>
      <c r="BV9" s="117">
        <f t="shared" si="15"/>
        <v>250.74</v>
      </c>
    </row>
    <row r="10" spans="1:74" s="118" customFormat="1" ht="12.75">
      <c r="A10" s="195">
        <v>5</v>
      </c>
      <c r="B10" s="287" t="s">
        <v>80</v>
      </c>
      <c r="C10" s="197">
        <v>29.11</v>
      </c>
      <c r="D10" s="94"/>
      <c r="E10" s="94">
        <v>10</v>
      </c>
      <c r="F10" s="94">
        <v>1</v>
      </c>
      <c r="G10" s="94">
        <v>1</v>
      </c>
      <c r="H10" s="94"/>
      <c r="I10" s="94"/>
      <c r="J10" s="94"/>
      <c r="K10" s="94"/>
      <c r="L10" s="95">
        <f t="shared" si="0"/>
        <v>32.11</v>
      </c>
      <c r="M10" s="96">
        <v>26.97</v>
      </c>
      <c r="N10" s="97"/>
      <c r="O10" s="97">
        <v>10</v>
      </c>
      <c r="P10" s="97">
        <v>2</v>
      </c>
      <c r="Q10" s="97"/>
      <c r="R10" s="97"/>
      <c r="S10" s="97"/>
      <c r="T10" s="97"/>
      <c r="U10" s="97"/>
      <c r="V10" s="98">
        <f t="shared" si="1"/>
        <v>28.97</v>
      </c>
      <c r="W10" s="99">
        <v>38.08</v>
      </c>
      <c r="X10" s="100">
        <v>1</v>
      </c>
      <c r="Y10" s="100">
        <v>12</v>
      </c>
      <c r="Z10" s="100">
        <v>4</v>
      </c>
      <c r="AA10" s="100"/>
      <c r="AB10" s="100"/>
      <c r="AC10" s="100"/>
      <c r="AD10" s="100"/>
      <c r="AE10" s="100"/>
      <c r="AF10" s="101">
        <f t="shared" si="2"/>
        <v>42.08</v>
      </c>
      <c r="AG10" s="102">
        <v>36.02</v>
      </c>
      <c r="AH10" s="103"/>
      <c r="AI10" s="103">
        <v>13</v>
      </c>
      <c r="AJ10" s="103">
        <v>3</v>
      </c>
      <c r="AK10" s="103"/>
      <c r="AL10" s="103"/>
      <c r="AM10" s="103"/>
      <c r="AN10" s="103"/>
      <c r="AO10" s="103"/>
      <c r="AP10" s="104">
        <f t="shared" si="3"/>
        <v>39.02</v>
      </c>
      <c r="AQ10" s="105">
        <v>45.72</v>
      </c>
      <c r="AR10" s="106"/>
      <c r="AS10" s="106">
        <v>17</v>
      </c>
      <c r="AT10" s="106">
        <v>1</v>
      </c>
      <c r="AU10" s="106"/>
      <c r="AV10" s="106"/>
      <c r="AW10" s="106"/>
      <c r="AX10" s="106"/>
      <c r="AY10" s="106"/>
      <c r="AZ10" s="107">
        <f t="shared" si="4"/>
        <v>46.72</v>
      </c>
      <c r="BA10" s="108">
        <v>50.75</v>
      </c>
      <c r="BB10" s="109">
        <v>15</v>
      </c>
      <c r="BC10" s="109"/>
      <c r="BD10" s="109">
        <v>1</v>
      </c>
      <c r="BE10" s="109"/>
      <c r="BF10" s="109">
        <v>1</v>
      </c>
      <c r="BG10" s="109"/>
      <c r="BH10" s="109"/>
      <c r="BI10" s="109"/>
      <c r="BJ10" s="110">
        <f t="shared" si="5"/>
        <v>56.75</v>
      </c>
      <c r="BK10" s="87"/>
      <c r="BL10" s="111">
        <f t="shared" si="6"/>
        <v>0.5674244783556525</v>
      </c>
      <c r="BM10" s="112">
        <f t="shared" si="7"/>
        <v>0.8646876078702106</v>
      </c>
      <c r="BN10" s="206">
        <f t="shared" si="8"/>
        <v>0.9550855513307984</v>
      </c>
      <c r="BO10" s="112">
        <f t="shared" si="9"/>
        <v>0.943874935930292</v>
      </c>
      <c r="BP10" s="112">
        <f t="shared" si="10"/>
        <v>0.8208476027397261</v>
      </c>
      <c r="BQ10" s="113">
        <f t="shared" si="11"/>
        <v>0.534625550660793</v>
      </c>
      <c r="BR10" s="114">
        <f t="shared" si="12"/>
        <v>4.686545726887472</v>
      </c>
      <c r="BS10" s="115">
        <f t="shared" si="13"/>
        <v>0.9204512244987556</v>
      </c>
      <c r="BT10" s="116">
        <f t="shared" si="14"/>
        <v>5</v>
      </c>
      <c r="BU10"/>
      <c r="BV10" s="117">
        <f t="shared" si="15"/>
        <v>245.65</v>
      </c>
    </row>
    <row r="11" spans="1:74" ht="12.75">
      <c r="A11" s="195">
        <v>6</v>
      </c>
      <c r="B11" s="287" t="s">
        <v>69</v>
      </c>
      <c r="C11" s="197">
        <v>23.41</v>
      </c>
      <c r="D11" s="94"/>
      <c r="E11" s="94">
        <v>7</v>
      </c>
      <c r="F11" s="94">
        <v>1</v>
      </c>
      <c r="G11" s="94">
        <v>1</v>
      </c>
      <c r="H11" s="94">
        <v>3</v>
      </c>
      <c r="I11" s="94"/>
      <c r="J11" s="94"/>
      <c r="K11" s="94"/>
      <c r="L11" s="95">
        <f t="shared" si="0"/>
        <v>41.41</v>
      </c>
      <c r="M11" s="96">
        <v>26.93</v>
      </c>
      <c r="N11" s="97"/>
      <c r="O11" s="97">
        <v>9</v>
      </c>
      <c r="P11" s="97"/>
      <c r="Q11" s="97">
        <v>3</v>
      </c>
      <c r="R11" s="97"/>
      <c r="S11" s="97"/>
      <c r="T11" s="97"/>
      <c r="U11" s="97"/>
      <c r="V11" s="98">
        <f t="shared" si="1"/>
        <v>32.93</v>
      </c>
      <c r="W11" s="99">
        <v>37.4</v>
      </c>
      <c r="X11" s="100">
        <v>1</v>
      </c>
      <c r="Y11" s="100">
        <v>12</v>
      </c>
      <c r="Z11" s="100">
        <v>3</v>
      </c>
      <c r="AA11" s="100"/>
      <c r="AB11" s="100">
        <v>1</v>
      </c>
      <c r="AC11" s="100"/>
      <c r="AD11" s="100"/>
      <c r="AE11" s="100"/>
      <c r="AF11" s="101">
        <f t="shared" si="2"/>
        <v>45.4</v>
      </c>
      <c r="AG11" s="102">
        <v>30</v>
      </c>
      <c r="AH11" s="103"/>
      <c r="AI11" s="103">
        <v>8</v>
      </c>
      <c r="AJ11" s="103">
        <v>5</v>
      </c>
      <c r="AK11" s="103">
        <v>3</v>
      </c>
      <c r="AL11" s="103"/>
      <c r="AM11" s="103"/>
      <c r="AN11" s="103"/>
      <c r="AO11" s="103"/>
      <c r="AP11" s="104">
        <f t="shared" si="3"/>
        <v>41</v>
      </c>
      <c r="AQ11" s="105">
        <v>37.78</v>
      </c>
      <c r="AR11" s="106"/>
      <c r="AS11" s="106">
        <v>15</v>
      </c>
      <c r="AT11" s="106">
        <v>3</v>
      </c>
      <c r="AU11" s="106"/>
      <c r="AV11" s="106"/>
      <c r="AW11" s="106"/>
      <c r="AX11" s="106"/>
      <c r="AY11" s="106"/>
      <c r="AZ11" s="107">
        <f t="shared" si="4"/>
        <v>40.78</v>
      </c>
      <c r="BA11" s="108">
        <v>41.79</v>
      </c>
      <c r="BB11" s="109">
        <v>15</v>
      </c>
      <c r="BC11" s="109">
        <v>1</v>
      </c>
      <c r="BD11" s="109">
        <v>1</v>
      </c>
      <c r="BE11" s="109"/>
      <c r="BF11" s="109"/>
      <c r="BG11" s="109"/>
      <c r="BH11" s="109"/>
      <c r="BI11" s="109"/>
      <c r="BJ11" s="110">
        <f t="shared" si="5"/>
        <v>42.79</v>
      </c>
      <c r="BK11" s="87"/>
      <c r="BL11" s="111">
        <f t="shared" si="6"/>
        <v>0.4399903404974644</v>
      </c>
      <c r="BM11" s="112">
        <f t="shared" si="7"/>
        <v>0.7607045247494686</v>
      </c>
      <c r="BN11" s="206">
        <f t="shared" si="8"/>
        <v>0.8852422907488987</v>
      </c>
      <c r="BO11" s="112">
        <f t="shared" si="9"/>
        <v>0.8982926829268292</v>
      </c>
      <c r="BP11" s="112">
        <f t="shared" si="10"/>
        <v>0.9404119666503188</v>
      </c>
      <c r="BQ11" s="113">
        <f t="shared" si="11"/>
        <v>0.7090441691984108</v>
      </c>
      <c r="BR11" s="114">
        <f t="shared" si="12"/>
        <v>4.6336859747713905</v>
      </c>
      <c r="BS11" s="115">
        <f t="shared" si="13"/>
        <v>0.9100694152948451</v>
      </c>
      <c r="BT11" s="116">
        <f t="shared" si="14"/>
        <v>6</v>
      </c>
      <c r="BV11" s="117">
        <f t="shared" si="15"/>
        <v>244.31</v>
      </c>
    </row>
    <row r="12" spans="1:74" ht="12.75">
      <c r="A12" s="195">
        <v>8</v>
      </c>
      <c r="B12" s="287" t="s">
        <v>79</v>
      </c>
      <c r="C12" s="197">
        <v>28.48</v>
      </c>
      <c r="D12" s="94"/>
      <c r="E12" s="94">
        <v>8</v>
      </c>
      <c r="F12" s="94">
        <v>2</v>
      </c>
      <c r="G12" s="94">
        <v>2</v>
      </c>
      <c r="H12" s="94"/>
      <c r="I12" s="94"/>
      <c r="J12" s="94"/>
      <c r="K12" s="94"/>
      <c r="L12" s="95">
        <f t="shared" si="0"/>
        <v>34.480000000000004</v>
      </c>
      <c r="M12" s="96">
        <v>23.54</v>
      </c>
      <c r="N12" s="97"/>
      <c r="O12" s="97">
        <v>6</v>
      </c>
      <c r="P12" s="97">
        <v>4</v>
      </c>
      <c r="Q12" s="97">
        <v>2</v>
      </c>
      <c r="R12" s="97"/>
      <c r="S12" s="97"/>
      <c r="T12" s="97"/>
      <c r="U12" s="97"/>
      <c r="V12" s="98">
        <f t="shared" si="1"/>
        <v>31.54</v>
      </c>
      <c r="W12" s="99">
        <v>41.98</v>
      </c>
      <c r="X12" s="100">
        <v>1</v>
      </c>
      <c r="Y12" s="100">
        <v>10</v>
      </c>
      <c r="Z12" s="100">
        <v>4</v>
      </c>
      <c r="AA12" s="100">
        <v>1</v>
      </c>
      <c r="AB12" s="100">
        <v>1</v>
      </c>
      <c r="AC12" s="100"/>
      <c r="AD12" s="100"/>
      <c r="AE12" s="100"/>
      <c r="AF12" s="101">
        <f t="shared" si="2"/>
        <v>52.98</v>
      </c>
      <c r="AG12" s="102">
        <v>27.46</v>
      </c>
      <c r="AH12" s="103"/>
      <c r="AI12" s="103">
        <v>9</v>
      </c>
      <c r="AJ12" s="103">
        <v>4</v>
      </c>
      <c r="AK12" s="103">
        <v>2</v>
      </c>
      <c r="AL12" s="103">
        <v>1</v>
      </c>
      <c r="AM12" s="103"/>
      <c r="AN12" s="103"/>
      <c r="AO12" s="103"/>
      <c r="AP12" s="104">
        <f t="shared" si="3"/>
        <v>40.46</v>
      </c>
      <c r="AQ12" s="105">
        <v>36.45</v>
      </c>
      <c r="AR12" s="106"/>
      <c r="AS12" s="106">
        <v>14</v>
      </c>
      <c r="AT12" s="106">
        <v>3</v>
      </c>
      <c r="AU12" s="106">
        <v>1</v>
      </c>
      <c r="AV12" s="106"/>
      <c r="AW12" s="106"/>
      <c r="AX12" s="106"/>
      <c r="AY12" s="106">
        <v>2</v>
      </c>
      <c r="AZ12" s="107">
        <f t="shared" si="4"/>
        <v>47.45</v>
      </c>
      <c r="BA12" s="108">
        <v>37.17</v>
      </c>
      <c r="BB12" s="109">
        <v>15</v>
      </c>
      <c r="BC12" s="109">
        <v>2</v>
      </c>
      <c r="BD12" s="109"/>
      <c r="BE12" s="109"/>
      <c r="BF12" s="109"/>
      <c r="BG12" s="109"/>
      <c r="BH12" s="109"/>
      <c r="BI12" s="109"/>
      <c r="BJ12" s="110">
        <f t="shared" si="5"/>
        <v>37.17</v>
      </c>
      <c r="BK12" s="87"/>
      <c r="BL12" s="111">
        <f t="shared" si="6"/>
        <v>0.5284222737819024</v>
      </c>
      <c r="BM12" s="112">
        <f t="shared" si="7"/>
        <v>0.7942295497780596</v>
      </c>
      <c r="BN12" s="206">
        <f t="shared" si="8"/>
        <v>0.7585881464703662</v>
      </c>
      <c r="BO12" s="112">
        <f t="shared" si="9"/>
        <v>0.9102817597627285</v>
      </c>
      <c r="BP12" s="112">
        <f t="shared" si="10"/>
        <v>0.8082191780821918</v>
      </c>
      <c r="BQ12" s="113">
        <f t="shared" si="11"/>
        <v>0.8162496637072908</v>
      </c>
      <c r="BR12" s="114">
        <f t="shared" si="12"/>
        <v>4.61599057158254</v>
      </c>
      <c r="BS12" s="115">
        <f t="shared" si="13"/>
        <v>0.9065939865926922</v>
      </c>
      <c r="BT12" s="116">
        <f t="shared" si="14"/>
        <v>7</v>
      </c>
      <c r="BV12" s="117">
        <f t="shared" si="15"/>
        <v>244.08000000000004</v>
      </c>
    </row>
    <row r="13" spans="1:74" ht="12.75">
      <c r="A13" s="195">
        <v>10</v>
      </c>
      <c r="B13" s="287" t="s">
        <v>115</v>
      </c>
      <c r="C13" s="197">
        <v>27.11</v>
      </c>
      <c r="D13" s="94"/>
      <c r="E13" s="94">
        <v>12</v>
      </c>
      <c r="F13" s="94"/>
      <c r="G13" s="94"/>
      <c r="H13" s="94"/>
      <c r="I13" s="94"/>
      <c r="J13" s="94"/>
      <c r="K13" s="94"/>
      <c r="L13" s="95">
        <f t="shared" si="0"/>
        <v>27.11</v>
      </c>
      <c r="M13" s="96">
        <v>24.43</v>
      </c>
      <c r="N13" s="97"/>
      <c r="O13" s="97">
        <v>9</v>
      </c>
      <c r="P13" s="97">
        <v>3</v>
      </c>
      <c r="Q13" s="97"/>
      <c r="R13" s="97"/>
      <c r="S13" s="97"/>
      <c r="T13" s="97"/>
      <c r="U13" s="97"/>
      <c r="V13" s="98">
        <f t="shared" si="1"/>
        <v>27.43</v>
      </c>
      <c r="W13" s="99">
        <v>43.18</v>
      </c>
      <c r="X13" s="100">
        <v>1</v>
      </c>
      <c r="Y13" s="100">
        <v>11</v>
      </c>
      <c r="Z13" s="100">
        <v>3</v>
      </c>
      <c r="AA13" s="100">
        <v>2</v>
      </c>
      <c r="AB13" s="100"/>
      <c r="AC13" s="100"/>
      <c r="AD13" s="100"/>
      <c r="AE13" s="100"/>
      <c r="AF13" s="101">
        <f t="shared" si="2"/>
        <v>50.18</v>
      </c>
      <c r="AG13" s="102">
        <v>31.6</v>
      </c>
      <c r="AH13" s="103"/>
      <c r="AI13" s="103">
        <v>10</v>
      </c>
      <c r="AJ13" s="103">
        <v>6</v>
      </c>
      <c r="AK13" s="103"/>
      <c r="AL13" s="103"/>
      <c r="AM13" s="103"/>
      <c r="AN13" s="103"/>
      <c r="AO13" s="103"/>
      <c r="AP13" s="104">
        <f t="shared" si="3"/>
        <v>37.6</v>
      </c>
      <c r="AQ13" s="105">
        <v>50.79</v>
      </c>
      <c r="AR13" s="106"/>
      <c r="AS13" s="106">
        <v>14</v>
      </c>
      <c r="AT13" s="106">
        <v>2</v>
      </c>
      <c r="AU13" s="106">
        <v>2</v>
      </c>
      <c r="AV13" s="106"/>
      <c r="AW13" s="106"/>
      <c r="AX13" s="106"/>
      <c r="AY13" s="106"/>
      <c r="AZ13" s="107">
        <f t="shared" si="4"/>
        <v>56.79</v>
      </c>
      <c r="BA13" s="108">
        <v>56.83</v>
      </c>
      <c r="BB13" s="109">
        <v>15</v>
      </c>
      <c r="BC13" s="109">
        <v>1</v>
      </c>
      <c r="BD13" s="109">
        <v>1</v>
      </c>
      <c r="BE13" s="109"/>
      <c r="BF13" s="109"/>
      <c r="BG13" s="109"/>
      <c r="BH13" s="109"/>
      <c r="BI13" s="109"/>
      <c r="BJ13" s="110">
        <f t="shared" si="5"/>
        <v>57.83</v>
      </c>
      <c r="BK13" s="87"/>
      <c r="BL13" s="111">
        <f t="shared" si="6"/>
        <v>0.6720767244559203</v>
      </c>
      <c r="BM13" s="112">
        <f t="shared" si="7"/>
        <v>0.9132336857455341</v>
      </c>
      <c r="BN13" s="112">
        <f t="shared" si="8"/>
        <v>0.8009166998804305</v>
      </c>
      <c r="BO13" s="112">
        <f t="shared" si="9"/>
        <v>0.9795212765957446</v>
      </c>
      <c r="BP13" s="112">
        <f t="shared" si="10"/>
        <v>0.6752949462933615</v>
      </c>
      <c r="BQ13" s="113">
        <f t="shared" si="11"/>
        <v>0.5246411896939305</v>
      </c>
      <c r="BR13" s="114">
        <f t="shared" si="12"/>
        <v>4.565684522664922</v>
      </c>
      <c r="BS13" s="115">
        <f t="shared" si="13"/>
        <v>0.8967137321314457</v>
      </c>
      <c r="BT13" s="116">
        <f t="shared" si="14"/>
        <v>8</v>
      </c>
      <c r="BV13" s="117">
        <f t="shared" si="15"/>
        <v>256.94</v>
      </c>
    </row>
    <row r="14" spans="1:74" ht="12.75">
      <c r="A14" s="195">
        <v>11</v>
      </c>
      <c r="B14" s="292" t="s">
        <v>103</v>
      </c>
      <c r="C14" s="199">
        <v>32.31</v>
      </c>
      <c r="D14" s="169"/>
      <c r="E14" s="169">
        <v>12</v>
      </c>
      <c r="F14" s="169"/>
      <c r="G14" s="169"/>
      <c r="H14" s="169"/>
      <c r="I14" s="169"/>
      <c r="J14" s="169"/>
      <c r="K14" s="169"/>
      <c r="L14" s="170">
        <f t="shared" si="0"/>
        <v>32.31</v>
      </c>
      <c r="M14" s="171">
        <v>30.21</v>
      </c>
      <c r="N14" s="172"/>
      <c r="O14" s="172">
        <v>12</v>
      </c>
      <c r="P14" s="172"/>
      <c r="Q14" s="172"/>
      <c r="R14" s="172"/>
      <c r="S14" s="172"/>
      <c r="T14" s="172"/>
      <c r="U14" s="172"/>
      <c r="V14" s="173">
        <f t="shared" si="1"/>
        <v>30.21</v>
      </c>
      <c r="W14" s="174">
        <v>48.26</v>
      </c>
      <c r="X14" s="175">
        <v>1</v>
      </c>
      <c r="Y14" s="175">
        <v>11</v>
      </c>
      <c r="Z14" s="175">
        <v>3</v>
      </c>
      <c r="AA14" s="175"/>
      <c r="AB14" s="175">
        <v>2</v>
      </c>
      <c r="AC14" s="175"/>
      <c r="AD14" s="175"/>
      <c r="AE14" s="175"/>
      <c r="AF14" s="176">
        <f t="shared" si="2"/>
        <v>61.26</v>
      </c>
      <c r="AG14" s="177">
        <v>46.77</v>
      </c>
      <c r="AH14" s="178"/>
      <c r="AI14" s="178">
        <v>14</v>
      </c>
      <c r="AJ14" s="178">
        <v>2</v>
      </c>
      <c r="AK14" s="178"/>
      <c r="AL14" s="178"/>
      <c r="AM14" s="178"/>
      <c r="AN14" s="178"/>
      <c r="AO14" s="178"/>
      <c r="AP14" s="179">
        <f t="shared" si="3"/>
        <v>48.77</v>
      </c>
      <c r="AQ14" s="180">
        <v>51.75</v>
      </c>
      <c r="AR14" s="181"/>
      <c r="AS14" s="181">
        <v>8</v>
      </c>
      <c r="AT14" s="181">
        <v>9</v>
      </c>
      <c r="AU14" s="181">
        <v>1</v>
      </c>
      <c r="AV14" s="181"/>
      <c r="AW14" s="181"/>
      <c r="AX14" s="181"/>
      <c r="AY14" s="181"/>
      <c r="AZ14" s="182">
        <f t="shared" si="4"/>
        <v>62.75</v>
      </c>
      <c r="BA14" s="183">
        <v>35.48</v>
      </c>
      <c r="BB14" s="184">
        <v>15</v>
      </c>
      <c r="BC14" s="184">
        <v>2</v>
      </c>
      <c r="BD14" s="184"/>
      <c r="BE14" s="184"/>
      <c r="BF14" s="184"/>
      <c r="BG14" s="184"/>
      <c r="BH14" s="184"/>
      <c r="BI14" s="184"/>
      <c r="BJ14" s="185">
        <f t="shared" si="5"/>
        <v>35.48</v>
      </c>
      <c r="BK14" s="186"/>
      <c r="BL14" s="187">
        <f t="shared" si="6"/>
        <v>0.5639121015165582</v>
      </c>
      <c r="BM14" s="188">
        <f t="shared" si="7"/>
        <v>0.8291956305858987</v>
      </c>
      <c r="BN14" s="207">
        <f t="shared" si="8"/>
        <v>0.6560561540972902</v>
      </c>
      <c r="BO14" s="188">
        <f t="shared" si="9"/>
        <v>0.7551773631330735</v>
      </c>
      <c r="BP14" s="188">
        <f t="shared" si="10"/>
        <v>0.6111553784860558</v>
      </c>
      <c r="BQ14" s="189">
        <f t="shared" si="11"/>
        <v>0.8551296505073281</v>
      </c>
      <c r="BR14" s="190">
        <f t="shared" si="12"/>
        <v>4.270626278326205</v>
      </c>
      <c r="BS14" s="191">
        <f t="shared" si="13"/>
        <v>0.8387634339530052</v>
      </c>
      <c r="BT14" s="192">
        <f t="shared" si="14"/>
        <v>9</v>
      </c>
      <c r="BU14" s="168"/>
      <c r="BV14" s="193">
        <f t="shared" si="15"/>
        <v>270.78000000000003</v>
      </c>
    </row>
    <row r="15" spans="1:74" ht="12.75">
      <c r="A15" s="195">
        <v>12</v>
      </c>
      <c r="B15" s="287" t="s">
        <v>61</v>
      </c>
      <c r="C15" s="197">
        <v>27.16</v>
      </c>
      <c r="D15" s="94"/>
      <c r="E15" s="94">
        <v>6</v>
      </c>
      <c r="F15" s="94">
        <v>3</v>
      </c>
      <c r="G15" s="94">
        <v>1</v>
      </c>
      <c r="H15" s="94">
        <v>2</v>
      </c>
      <c r="I15" s="94"/>
      <c r="J15" s="94"/>
      <c r="K15" s="94"/>
      <c r="L15" s="95">
        <f t="shared" si="0"/>
        <v>42.16</v>
      </c>
      <c r="M15" s="96">
        <v>19.03</v>
      </c>
      <c r="N15" s="97"/>
      <c r="O15" s="97">
        <v>4</v>
      </c>
      <c r="P15" s="97">
        <v>8</v>
      </c>
      <c r="Q15" s="97"/>
      <c r="R15" s="97"/>
      <c r="S15" s="97"/>
      <c r="T15" s="97"/>
      <c r="U15" s="97"/>
      <c r="V15" s="98">
        <f t="shared" si="1"/>
        <v>27.03</v>
      </c>
      <c r="W15" s="99">
        <v>35.8</v>
      </c>
      <c r="X15" s="100">
        <v>1</v>
      </c>
      <c r="Y15" s="100">
        <v>3</v>
      </c>
      <c r="Z15" s="100">
        <v>5</v>
      </c>
      <c r="AA15" s="100">
        <v>8</v>
      </c>
      <c r="AB15" s="100"/>
      <c r="AC15" s="100"/>
      <c r="AD15" s="100"/>
      <c r="AE15" s="100"/>
      <c r="AF15" s="101">
        <f t="shared" si="2"/>
        <v>56.8</v>
      </c>
      <c r="AG15" s="102">
        <v>25.28</v>
      </c>
      <c r="AH15" s="103"/>
      <c r="AI15" s="103">
        <v>6</v>
      </c>
      <c r="AJ15" s="103">
        <v>7</v>
      </c>
      <c r="AK15" s="103">
        <v>3</v>
      </c>
      <c r="AL15" s="103"/>
      <c r="AM15" s="103"/>
      <c r="AN15" s="103"/>
      <c r="AO15" s="103"/>
      <c r="AP15" s="104">
        <f t="shared" si="3"/>
        <v>38.28</v>
      </c>
      <c r="AQ15" s="105">
        <v>30</v>
      </c>
      <c r="AR15" s="106"/>
      <c r="AS15" s="106">
        <v>6</v>
      </c>
      <c r="AT15" s="106">
        <v>3</v>
      </c>
      <c r="AU15" s="106">
        <v>6</v>
      </c>
      <c r="AV15" s="106">
        <v>3</v>
      </c>
      <c r="AW15" s="106"/>
      <c r="AX15" s="106"/>
      <c r="AY15" s="106">
        <v>2</v>
      </c>
      <c r="AZ15" s="107">
        <f t="shared" si="4"/>
        <v>66</v>
      </c>
      <c r="BA15" s="108">
        <v>50.52</v>
      </c>
      <c r="BB15" s="109">
        <v>15</v>
      </c>
      <c r="BC15" s="109"/>
      <c r="BD15" s="109">
        <v>1</v>
      </c>
      <c r="BE15" s="109"/>
      <c r="BF15" s="109">
        <v>1</v>
      </c>
      <c r="BG15" s="109"/>
      <c r="BH15" s="109"/>
      <c r="BI15" s="109"/>
      <c r="BJ15" s="110">
        <f t="shared" si="5"/>
        <v>56.52</v>
      </c>
      <c r="BK15" s="87"/>
      <c r="BL15" s="111">
        <f t="shared" si="6"/>
        <v>0.4321631878557875</v>
      </c>
      <c r="BM15" s="112">
        <f t="shared" si="7"/>
        <v>0.9267480577136515</v>
      </c>
      <c r="BN15" s="112">
        <f t="shared" si="8"/>
        <v>0.7075704225352113</v>
      </c>
      <c r="BO15" s="112">
        <f t="shared" si="9"/>
        <v>0.962121212121212</v>
      </c>
      <c r="BP15" s="112">
        <f t="shared" si="10"/>
        <v>0.581060606060606</v>
      </c>
      <c r="BQ15" s="113">
        <f t="shared" si="11"/>
        <v>0.5368011323425336</v>
      </c>
      <c r="BR15" s="114">
        <f t="shared" si="12"/>
        <v>4.146464618629002</v>
      </c>
      <c r="BS15" s="115">
        <f t="shared" si="13"/>
        <v>0.814377722522</v>
      </c>
      <c r="BT15" s="116">
        <f t="shared" si="14"/>
        <v>10</v>
      </c>
      <c r="BV15" s="117">
        <f t="shared" si="15"/>
        <v>286.78999999999996</v>
      </c>
    </row>
    <row r="16" spans="1:74" ht="12.75">
      <c r="A16" s="195">
        <v>13</v>
      </c>
      <c r="B16" s="287" t="s">
        <v>87</v>
      </c>
      <c r="C16" s="197">
        <v>26.5</v>
      </c>
      <c r="D16" s="94"/>
      <c r="E16" s="94">
        <v>10</v>
      </c>
      <c r="F16" s="94">
        <v>1</v>
      </c>
      <c r="G16" s="94"/>
      <c r="H16" s="94">
        <v>1</v>
      </c>
      <c r="I16" s="94"/>
      <c r="J16" s="94"/>
      <c r="K16" s="94"/>
      <c r="L16" s="95">
        <f t="shared" si="0"/>
        <v>32.5</v>
      </c>
      <c r="M16" s="96">
        <v>32.66</v>
      </c>
      <c r="N16" s="97"/>
      <c r="O16" s="97">
        <v>11</v>
      </c>
      <c r="P16" s="97">
        <v>1</v>
      </c>
      <c r="Q16" s="97"/>
      <c r="R16" s="97"/>
      <c r="S16" s="97"/>
      <c r="T16" s="97"/>
      <c r="U16" s="97"/>
      <c r="V16" s="98">
        <f t="shared" si="1"/>
        <v>33.66</v>
      </c>
      <c r="W16" s="99">
        <v>55.14</v>
      </c>
      <c r="X16" s="100">
        <v>1</v>
      </c>
      <c r="Y16" s="100">
        <v>8</v>
      </c>
      <c r="Z16" s="100">
        <v>5</v>
      </c>
      <c r="AA16" s="100">
        <v>2</v>
      </c>
      <c r="AB16" s="100">
        <v>1</v>
      </c>
      <c r="AC16" s="100"/>
      <c r="AD16" s="100"/>
      <c r="AE16" s="100"/>
      <c r="AF16" s="101">
        <f t="shared" si="2"/>
        <v>69.14</v>
      </c>
      <c r="AG16" s="102">
        <v>42.92</v>
      </c>
      <c r="AH16" s="103"/>
      <c r="AI16" s="103">
        <v>11</v>
      </c>
      <c r="AJ16" s="103">
        <v>3</v>
      </c>
      <c r="AK16" s="103">
        <v>2</v>
      </c>
      <c r="AL16" s="103"/>
      <c r="AM16" s="103"/>
      <c r="AN16" s="103"/>
      <c r="AO16" s="103"/>
      <c r="AP16" s="104">
        <f t="shared" si="3"/>
        <v>49.92</v>
      </c>
      <c r="AQ16" s="105">
        <v>45.15</v>
      </c>
      <c r="AR16" s="106"/>
      <c r="AS16" s="106">
        <v>6</v>
      </c>
      <c r="AT16" s="106">
        <v>7</v>
      </c>
      <c r="AU16" s="106">
        <v>5</v>
      </c>
      <c r="AV16" s="106"/>
      <c r="AW16" s="106"/>
      <c r="AX16" s="106"/>
      <c r="AY16" s="106"/>
      <c r="AZ16" s="107">
        <f t="shared" si="4"/>
        <v>62.15</v>
      </c>
      <c r="BA16" s="108">
        <v>34.21</v>
      </c>
      <c r="BB16" s="109">
        <v>15</v>
      </c>
      <c r="BC16" s="109">
        <v>1</v>
      </c>
      <c r="BD16" s="109">
        <v>1</v>
      </c>
      <c r="BE16" s="109"/>
      <c r="BF16" s="109"/>
      <c r="BG16" s="109"/>
      <c r="BH16" s="109"/>
      <c r="BI16" s="109"/>
      <c r="BJ16" s="110">
        <f t="shared" si="5"/>
        <v>35.21</v>
      </c>
      <c r="BK16" s="87"/>
      <c r="BL16" s="111">
        <f t="shared" si="6"/>
        <v>0.5606153846153846</v>
      </c>
      <c r="BM16" s="112">
        <f t="shared" si="7"/>
        <v>0.7442067736185384</v>
      </c>
      <c r="BN16" s="206">
        <f t="shared" si="8"/>
        <v>0.5812843505929997</v>
      </c>
      <c r="BO16" s="112">
        <f t="shared" si="9"/>
        <v>0.7377804487179487</v>
      </c>
      <c r="BP16" s="112">
        <f t="shared" si="10"/>
        <v>0.6170555108608207</v>
      </c>
      <c r="BQ16" s="113">
        <f t="shared" si="11"/>
        <v>0.8616870207327464</v>
      </c>
      <c r="BR16" s="114">
        <f t="shared" si="12"/>
        <v>4.1026294891384385</v>
      </c>
      <c r="BS16" s="115">
        <f t="shared" si="13"/>
        <v>0.8057683754747351</v>
      </c>
      <c r="BT16" s="116">
        <f t="shared" si="14"/>
        <v>11</v>
      </c>
      <c r="BV16" s="117">
        <f t="shared" si="15"/>
        <v>282.58000000000004</v>
      </c>
    </row>
    <row r="17" spans="1:74" ht="12.75">
      <c r="A17" s="195">
        <v>14</v>
      </c>
      <c r="B17" s="287" t="s">
        <v>85</v>
      </c>
      <c r="C17" s="197">
        <v>28.34</v>
      </c>
      <c r="D17" s="94"/>
      <c r="E17" s="94">
        <v>11</v>
      </c>
      <c r="F17" s="94"/>
      <c r="G17" s="94">
        <v>1</v>
      </c>
      <c r="H17" s="94"/>
      <c r="I17" s="94"/>
      <c r="J17" s="94"/>
      <c r="K17" s="94"/>
      <c r="L17" s="95">
        <f t="shared" si="0"/>
        <v>30.34</v>
      </c>
      <c r="M17" s="96">
        <v>27.12</v>
      </c>
      <c r="N17" s="97"/>
      <c r="O17" s="97">
        <v>8</v>
      </c>
      <c r="P17" s="97">
        <v>3</v>
      </c>
      <c r="Q17" s="97">
        <v>1</v>
      </c>
      <c r="R17" s="97"/>
      <c r="S17" s="97"/>
      <c r="T17" s="97"/>
      <c r="U17" s="97"/>
      <c r="V17" s="98">
        <f t="shared" si="1"/>
        <v>32.120000000000005</v>
      </c>
      <c r="W17" s="99">
        <v>41.01</v>
      </c>
      <c r="X17" s="100">
        <v>1</v>
      </c>
      <c r="Y17" s="100">
        <v>11</v>
      </c>
      <c r="Z17" s="100">
        <v>2</v>
      </c>
      <c r="AA17" s="100">
        <v>3</v>
      </c>
      <c r="AB17" s="100"/>
      <c r="AC17" s="100"/>
      <c r="AD17" s="100"/>
      <c r="AE17" s="100"/>
      <c r="AF17" s="101">
        <f t="shared" si="2"/>
        <v>49.01</v>
      </c>
      <c r="AG17" s="102">
        <v>32.51</v>
      </c>
      <c r="AH17" s="103"/>
      <c r="AI17" s="103">
        <v>10</v>
      </c>
      <c r="AJ17" s="103">
        <v>4</v>
      </c>
      <c r="AK17" s="103">
        <v>2</v>
      </c>
      <c r="AL17" s="103"/>
      <c r="AM17" s="103"/>
      <c r="AN17" s="103"/>
      <c r="AO17" s="103"/>
      <c r="AP17" s="104">
        <f t="shared" si="3"/>
        <v>40.51</v>
      </c>
      <c r="AQ17" s="105">
        <v>49.33</v>
      </c>
      <c r="AR17" s="106"/>
      <c r="AS17" s="106">
        <v>16</v>
      </c>
      <c r="AT17" s="106">
        <v>2</v>
      </c>
      <c r="AU17" s="106"/>
      <c r="AV17" s="106"/>
      <c r="AW17" s="106"/>
      <c r="AX17" s="106"/>
      <c r="AY17" s="106"/>
      <c r="AZ17" s="107">
        <f t="shared" si="4"/>
        <v>51.33</v>
      </c>
      <c r="BA17" s="108">
        <v>81.72</v>
      </c>
      <c r="BB17" s="109">
        <v>8</v>
      </c>
      <c r="BC17" s="109">
        <v>1</v>
      </c>
      <c r="BD17" s="109"/>
      <c r="BE17" s="109">
        <v>1</v>
      </c>
      <c r="BF17" s="109"/>
      <c r="BG17" s="109">
        <v>7</v>
      </c>
      <c r="BH17" s="109"/>
      <c r="BI17" s="109">
        <v>6</v>
      </c>
      <c r="BJ17" s="110">
        <f t="shared" si="5"/>
        <v>171.72</v>
      </c>
      <c r="BK17" s="87"/>
      <c r="BL17" s="111">
        <f t="shared" si="6"/>
        <v>0.6005273566249175</v>
      </c>
      <c r="BM17" s="112">
        <f t="shared" si="7"/>
        <v>0.7798879202988791</v>
      </c>
      <c r="BN17" s="206">
        <f t="shared" si="8"/>
        <v>0.8200367271985309</v>
      </c>
      <c r="BO17" s="112">
        <f t="shared" si="9"/>
        <v>0.9091582325351765</v>
      </c>
      <c r="BP17" s="112">
        <f t="shared" si="10"/>
        <v>0.7471264367816093</v>
      </c>
      <c r="BQ17" s="113">
        <f t="shared" si="11"/>
        <v>0.17668297228045657</v>
      </c>
      <c r="BR17" s="114">
        <f t="shared" si="12"/>
        <v>4.03341964571957</v>
      </c>
      <c r="BS17" s="115">
        <f t="shared" si="13"/>
        <v>0.7921753607396429</v>
      </c>
      <c r="BT17" s="116">
        <f t="shared" si="14"/>
        <v>12</v>
      </c>
      <c r="BV17" s="117">
        <f t="shared" si="15"/>
        <v>375.03</v>
      </c>
    </row>
    <row r="18" spans="1:74" ht="12.75">
      <c r="A18" s="195">
        <v>15</v>
      </c>
      <c r="B18" s="287" t="s">
        <v>125</v>
      </c>
      <c r="C18" s="197">
        <v>25.31</v>
      </c>
      <c r="D18" s="94"/>
      <c r="E18" s="94">
        <v>5</v>
      </c>
      <c r="F18" s="94">
        <v>2</v>
      </c>
      <c r="G18" s="94">
        <v>4</v>
      </c>
      <c r="H18" s="94">
        <v>1</v>
      </c>
      <c r="I18" s="94"/>
      <c r="J18" s="94"/>
      <c r="K18" s="94"/>
      <c r="L18" s="95">
        <f t="shared" si="0"/>
        <v>40.31</v>
      </c>
      <c r="M18" s="96">
        <v>21.65</v>
      </c>
      <c r="N18" s="97"/>
      <c r="O18" s="97">
        <v>8</v>
      </c>
      <c r="P18" s="97">
        <v>2</v>
      </c>
      <c r="Q18" s="97"/>
      <c r="R18" s="97">
        <v>2</v>
      </c>
      <c r="S18" s="97"/>
      <c r="T18" s="97"/>
      <c r="U18" s="97"/>
      <c r="V18" s="98">
        <f t="shared" si="1"/>
        <v>33.65</v>
      </c>
      <c r="W18" s="99">
        <v>41.9</v>
      </c>
      <c r="X18" s="100">
        <v>1</v>
      </c>
      <c r="Y18" s="100">
        <v>4</v>
      </c>
      <c r="Z18" s="100">
        <v>4</v>
      </c>
      <c r="AA18" s="100">
        <v>5</v>
      </c>
      <c r="AB18" s="100">
        <v>5</v>
      </c>
      <c r="AC18" s="100"/>
      <c r="AD18" s="100"/>
      <c r="AE18" s="100"/>
      <c r="AF18" s="101">
        <f t="shared" si="2"/>
        <v>80.9</v>
      </c>
      <c r="AG18" s="102">
        <v>29.68</v>
      </c>
      <c r="AH18" s="103"/>
      <c r="AI18" s="103">
        <v>10</v>
      </c>
      <c r="AJ18" s="103">
        <v>3</v>
      </c>
      <c r="AK18" s="103">
        <v>3</v>
      </c>
      <c r="AL18" s="103"/>
      <c r="AM18" s="103"/>
      <c r="AN18" s="103"/>
      <c r="AO18" s="103"/>
      <c r="AP18" s="104">
        <f t="shared" si="3"/>
        <v>38.68</v>
      </c>
      <c r="AQ18" s="105">
        <v>40.37</v>
      </c>
      <c r="AR18" s="106"/>
      <c r="AS18" s="106">
        <v>8</v>
      </c>
      <c r="AT18" s="106">
        <v>7</v>
      </c>
      <c r="AU18" s="106">
        <v>3</v>
      </c>
      <c r="AV18" s="106"/>
      <c r="AW18" s="106"/>
      <c r="AX18" s="106"/>
      <c r="AY18" s="106"/>
      <c r="AZ18" s="107">
        <f t="shared" si="4"/>
        <v>53.37</v>
      </c>
      <c r="BA18" s="108">
        <v>50.03</v>
      </c>
      <c r="BB18" s="109">
        <v>15</v>
      </c>
      <c r="BC18" s="109"/>
      <c r="BD18" s="109">
        <v>2</v>
      </c>
      <c r="BE18" s="109"/>
      <c r="BF18" s="109"/>
      <c r="BG18" s="109"/>
      <c r="BH18" s="109"/>
      <c r="BI18" s="109"/>
      <c r="BJ18" s="110">
        <f t="shared" si="5"/>
        <v>52.03</v>
      </c>
      <c r="BK18" s="87"/>
      <c r="BL18" s="111">
        <f t="shared" si="6"/>
        <v>0.45199702307119816</v>
      </c>
      <c r="BM18" s="112">
        <f t="shared" si="7"/>
        <v>0.7444279346210996</v>
      </c>
      <c r="BN18" s="112">
        <f t="shared" si="8"/>
        <v>0.4967861557478368</v>
      </c>
      <c r="BO18" s="112">
        <f t="shared" si="9"/>
        <v>0.952171664943123</v>
      </c>
      <c r="BP18" s="112">
        <f t="shared" si="10"/>
        <v>0.7185684841671351</v>
      </c>
      <c r="BQ18" s="113">
        <f t="shared" si="11"/>
        <v>0.583125120123006</v>
      </c>
      <c r="BR18" s="114">
        <f t="shared" si="12"/>
        <v>3.9470763826733988</v>
      </c>
      <c r="BS18" s="115">
        <f t="shared" si="13"/>
        <v>0.7752172925099643</v>
      </c>
      <c r="BT18" s="116">
        <f t="shared" si="14"/>
        <v>13</v>
      </c>
      <c r="BV18" s="117">
        <f t="shared" si="15"/>
        <v>298.94000000000005</v>
      </c>
    </row>
    <row r="19" spans="1:74" ht="12.75">
      <c r="A19" s="195">
        <v>16</v>
      </c>
      <c r="B19" s="287" t="s">
        <v>60</v>
      </c>
      <c r="C19" s="197">
        <v>40.99</v>
      </c>
      <c r="D19" s="94"/>
      <c r="E19" s="94">
        <v>8</v>
      </c>
      <c r="F19" s="94">
        <v>3</v>
      </c>
      <c r="G19" s="94"/>
      <c r="H19" s="94">
        <v>1</v>
      </c>
      <c r="I19" s="94"/>
      <c r="J19" s="94"/>
      <c r="K19" s="94"/>
      <c r="L19" s="95">
        <f t="shared" si="0"/>
        <v>48.99</v>
      </c>
      <c r="M19" s="96">
        <v>29.74</v>
      </c>
      <c r="N19" s="97"/>
      <c r="O19" s="97">
        <v>9</v>
      </c>
      <c r="P19" s="97">
        <v>3</v>
      </c>
      <c r="Q19" s="97"/>
      <c r="R19" s="97"/>
      <c r="S19" s="97"/>
      <c r="T19" s="97"/>
      <c r="U19" s="97"/>
      <c r="V19" s="98">
        <f t="shared" si="1"/>
        <v>32.739999999999995</v>
      </c>
      <c r="W19" s="99">
        <v>59.95</v>
      </c>
      <c r="X19" s="100">
        <v>1</v>
      </c>
      <c r="Y19" s="100">
        <v>12</v>
      </c>
      <c r="Z19" s="100">
        <v>3</v>
      </c>
      <c r="AA19" s="100"/>
      <c r="AB19" s="100">
        <v>1</v>
      </c>
      <c r="AC19" s="100"/>
      <c r="AD19" s="100"/>
      <c r="AE19" s="100"/>
      <c r="AF19" s="101">
        <f t="shared" si="2"/>
        <v>67.95</v>
      </c>
      <c r="AG19" s="102">
        <v>37.05</v>
      </c>
      <c r="AH19" s="103"/>
      <c r="AI19" s="103">
        <v>12</v>
      </c>
      <c r="AJ19" s="103">
        <v>3</v>
      </c>
      <c r="AK19" s="103">
        <v>1</v>
      </c>
      <c r="AL19" s="103"/>
      <c r="AM19" s="103"/>
      <c r="AN19" s="103"/>
      <c r="AO19" s="103"/>
      <c r="AP19" s="104">
        <f t="shared" si="3"/>
        <v>42.05</v>
      </c>
      <c r="AQ19" s="105">
        <v>50.52</v>
      </c>
      <c r="AR19" s="106"/>
      <c r="AS19" s="106">
        <v>12</v>
      </c>
      <c r="AT19" s="106">
        <v>3</v>
      </c>
      <c r="AU19" s="106">
        <v>2</v>
      </c>
      <c r="AV19" s="106">
        <v>1</v>
      </c>
      <c r="AW19" s="106"/>
      <c r="AX19" s="106"/>
      <c r="AY19" s="106"/>
      <c r="AZ19" s="107">
        <f t="shared" si="4"/>
        <v>62.52</v>
      </c>
      <c r="BA19" s="108">
        <v>42.11</v>
      </c>
      <c r="BB19" s="109">
        <v>15</v>
      </c>
      <c r="BC19" s="109">
        <v>2</v>
      </c>
      <c r="BD19" s="109"/>
      <c r="BE19" s="109"/>
      <c r="BF19" s="109"/>
      <c r="BG19" s="109"/>
      <c r="BH19" s="109"/>
      <c r="BI19" s="109"/>
      <c r="BJ19" s="110">
        <f t="shared" si="5"/>
        <v>42.11</v>
      </c>
      <c r="BK19" s="87"/>
      <c r="BL19" s="111">
        <f t="shared" si="6"/>
        <v>0.3719126352316799</v>
      </c>
      <c r="BM19" s="112">
        <f t="shared" si="7"/>
        <v>0.7651191203420893</v>
      </c>
      <c r="BN19" s="112">
        <f t="shared" si="8"/>
        <v>0.5914643119941133</v>
      </c>
      <c r="BO19" s="112">
        <f t="shared" si="9"/>
        <v>0.8758620689655172</v>
      </c>
      <c r="BP19" s="112">
        <f t="shared" si="10"/>
        <v>0.61340371081254</v>
      </c>
      <c r="BQ19" s="113">
        <f t="shared" si="11"/>
        <v>0.7204939444312515</v>
      </c>
      <c r="BR19" s="114">
        <f t="shared" si="12"/>
        <v>3.938255791777191</v>
      </c>
      <c r="BS19" s="115">
        <f t="shared" si="13"/>
        <v>0.7734849027789441</v>
      </c>
      <c r="BT19" s="116">
        <f t="shared" si="14"/>
        <v>14</v>
      </c>
      <c r="BV19" s="117">
        <f t="shared" si="15"/>
        <v>296.36</v>
      </c>
    </row>
    <row r="20" spans="1:74" ht="12.75">
      <c r="A20" s="195">
        <v>18</v>
      </c>
      <c r="B20" s="287" t="s">
        <v>119</v>
      </c>
      <c r="C20" s="197">
        <v>26.35</v>
      </c>
      <c r="D20" s="94"/>
      <c r="E20" s="94">
        <v>8</v>
      </c>
      <c r="F20" s="94"/>
      <c r="G20" s="94">
        <v>1</v>
      </c>
      <c r="H20" s="94">
        <v>3</v>
      </c>
      <c r="I20" s="94"/>
      <c r="J20" s="94"/>
      <c r="K20" s="94"/>
      <c r="L20" s="95">
        <f t="shared" si="0"/>
        <v>43.35</v>
      </c>
      <c r="M20" s="96">
        <v>24.45</v>
      </c>
      <c r="N20" s="97"/>
      <c r="O20" s="97">
        <v>10</v>
      </c>
      <c r="P20" s="97">
        <v>1</v>
      </c>
      <c r="Q20" s="97">
        <v>1</v>
      </c>
      <c r="R20" s="97"/>
      <c r="S20" s="97"/>
      <c r="T20" s="97"/>
      <c r="U20" s="97"/>
      <c r="V20" s="98">
        <f t="shared" si="1"/>
        <v>27.45</v>
      </c>
      <c r="W20" s="99">
        <v>53.02</v>
      </c>
      <c r="X20" s="100">
        <v>1</v>
      </c>
      <c r="Y20" s="100">
        <v>14</v>
      </c>
      <c r="Z20" s="100">
        <v>2</v>
      </c>
      <c r="AA20" s="100"/>
      <c r="AB20" s="100"/>
      <c r="AC20" s="100"/>
      <c r="AD20" s="100"/>
      <c r="AE20" s="100"/>
      <c r="AF20" s="101">
        <f t="shared" si="2"/>
        <v>55.02</v>
      </c>
      <c r="AG20" s="102">
        <v>38</v>
      </c>
      <c r="AH20" s="103"/>
      <c r="AI20" s="103">
        <v>10</v>
      </c>
      <c r="AJ20" s="103">
        <v>3</v>
      </c>
      <c r="AK20" s="103">
        <v>1</v>
      </c>
      <c r="AL20" s="103">
        <v>2</v>
      </c>
      <c r="AM20" s="103"/>
      <c r="AN20" s="103"/>
      <c r="AO20" s="103">
        <v>4</v>
      </c>
      <c r="AP20" s="104">
        <f t="shared" si="3"/>
        <v>65</v>
      </c>
      <c r="AQ20" s="105">
        <v>49.03</v>
      </c>
      <c r="AR20" s="106"/>
      <c r="AS20" s="106">
        <v>15</v>
      </c>
      <c r="AT20" s="106">
        <v>2</v>
      </c>
      <c r="AU20" s="106">
        <v>1</v>
      </c>
      <c r="AV20" s="106"/>
      <c r="AW20" s="106"/>
      <c r="AX20" s="106"/>
      <c r="AY20" s="106"/>
      <c r="AZ20" s="107">
        <f t="shared" si="4"/>
        <v>53.03</v>
      </c>
      <c r="BA20" s="108">
        <v>57.82</v>
      </c>
      <c r="BB20" s="109">
        <v>15</v>
      </c>
      <c r="BC20" s="109"/>
      <c r="BD20" s="109">
        <v>2</v>
      </c>
      <c r="BE20" s="109"/>
      <c r="BF20" s="109"/>
      <c r="BG20" s="109"/>
      <c r="BH20" s="109"/>
      <c r="BI20" s="109"/>
      <c r="BJ20" s="110">
        <f t="shared" si="5"/>
        <v>59.82</v>
      </c>
      <c r="BK20" s="87"/>
      <c r="BL20" s="111">
        <f t="shared" si="6"/>
        <v>0.4202998846597462</v>
      </c>
      <c r="BM20" s="112">
        <f t="shared" si="7"/>
        <v>0.912568306010929</v>
      </c>
      <c r="BN20" s="112">
        <f t="shared" si="8"/>
        <v>0.7304616503089785</v>
      </c>
      <c r="BO20" s="112">
        <f t="shared" si="9"/>
        <v>0.5666153846153846</v>
      </c>
      <c r="BP20" s="112">
        <f t="shared" si="10"/>
        <v>0.7231755610032058</v>
      </c>
      <c r="BQ20" s="113">
        <f t="shared" si="11"/>
        <v>0.5071882313607489</v>
      </c>
      <c r="BR20" s="114">
        <f t="shared" si="12"/>
        <v>3.860309017958993</v>
      </c>
      <c r="BS20" s="115">
        <f t="shared" si="13"/>
        <v>0.7581759294779756</v>
      </c>
      <c r="BT20" s="116">
        <f t="shared" si="14"/>
        <v>15</v>
      </c>
      <c r="BV20" s="117">
        <f t="shared" si="15"/>
        <v>303.67</v>
      </c>
    </row>
    <row r="21" spans="1:74" ht="12.75">
      <c r="A21" s="195">
        <v>20</v>
      </c>
      <c r="B21" s="287" t="s">
        <v>64</v>
      </c>
      <c r="C21" s="197">
        <v>28.57</v>
      </c>
      <c r="D21" s="94"/>
      <c r="E21" s="94">
        <v>10</v>
      </c>
      <c r="F21" s="94"/>
      <c r="G21" s="94">
        <v>2</v>
      </c>
      <c r="H21" s="94"/>
      <c r="I21" s="94"/>
      <c r="J21" s="94"/>
      <c r="K21" s="94"/>
      <c r="L21" s="95">
        <f t="shared" si="0"/>
        <v>32.57</v>
      </c>
      <c r="M21" s="96">
        <v>29.8</v>
      </c>
      <c r="N21" s="97"/>
      <c r="O21" s="97">
        <v>11</v>
      </c>
      <c r="P21" s="97">
        <v>1</v>
      </c>
      <c r="Q21" s="97"/>
      <c r="R21" s="97"/>
      <c r="S21" s="97"/>
      <c r="T21" s="97"/>
      <c r="U21" s="97"/>
      <c r="V21" s="98">
        <f t="shared" si="1"/>
        <v>30.8</v>
      </c>
      <c r="W21" s="99">
        <v>36.74</v>
      </c>
      <c r="X21" s="100">
        <v>1</v>
      </c>
      <c r="Y21" s="100"/>
      <c r="Z21" s="100">
        <v>9</v>
      </c>
      <c r="AA21" s="100">
        <v>3</v>
      </c>
      <c r="AB21" s="100">
        <v>4</v>
      </c>
      <c r="AC21" s="100"/>
      <c r="AD21" s="100"/>
      <c r="AE21" s="100"/>
      <c r="AF21" s="101">
        <f t="shared" si="2"/>
        <v>71.74000000000001</v>
      </c>
      <c r="AG21" s="102">
        <v>35.37</v>
      </c>
      <c r="AH21" s="103"/>
      <c r="AI21" s="103">
        <v>8</v>
      </c>
      <c r="AJ21" s="103">
        <v>3</v>
      </c>
      <c r="AK21" s="103">
        <v>3</v>
      </c>
      <c r="AL21" s="103">
        <v>2</v>
      </c>
      <c r="AM21" s="103"/>
      <c r="AN21" s="103"/>
      <c r="AO21" s="103"/>
      <c r="AP21" s="104">
        <f t="shared" si="3"/>
        <v>54.37</v>
      </c>
      <c r="AQ21" s="105">
        <v>40.34</v>
      </c>
      <c r="AR21" s="106"/>
      <c r="AS21" s="106">
        <v>7</v>
      </c>
      <c r="AT21" s="106">
        <v>9</v>
      </c>
      <c r="AU21" s="106">
        <v>2</v>
      </c>
      <c r="AV21" s="106"/>
      <c r="AW21" s="106"/>
      <c r="AX21" s="106"/>
      <c r="AY21" s="106"/>
      <c r="AZ21" s="107">
        <f t="shared" si="4"/>
        <v>53.34</v>
      </c>
      <c r="BA21" s="108">
        <v>58.54</v>
      </c>
      <c r="BB21" s="109">
        <v>15</v>
      </c>
      <c r="BC21" s="109">
        <v>1</v>
      </c>
      <c r="BD21" s="109">
        <v>1</v>
      </c>
      <c r="BE21" s="109"/>
      <c r="BF21" s="109"/>
      <c r="BG21" s="109"/>
      <c r="BH21" s="109"/>
      <c r="BI21" s="109"/>
      <c r="BJ21" s="110">
        <f t="shared" si="5"/>
        <v>59.54</v>
      </c>
      <c r="BK21" s="87"/>
      <c r="BL21" s="111">
        <f t="shared" si="6"/>
        <v>0.5594105004605465</v>
      </c>
      <c r="BM21" s="206">
        <f t="shared" si="7"/>
        <v>0.8133116883116883</v>
      </c>
      <c r="BN21" s="112">
        <f t="shared" si="8"/>
        <v>0.5602174519096738</v>
      </c>
      <c r="BO21" s="112">
        <f t="shared" si="9"/>
        <v>0.677395622585985</v>
      </c>
      <c r="BP21" s="112">
        <f t="shared" si="10"/>
        <v>0.7189726284214473</v>
      </c>
      <c r="BQ21" s="113">
        <f t="shared" si="11"/>
        <v>0.5095733960362782</v>
      </c>
      <c r="BR21" s="114">
        <f t="shared" si="12"/>
        <v>3.838881287725619</v>
      </c>
      <c r="BS21" s="115">
        <f t="shared" si="13"/>
        <v>0.7539674608785158</v>
      </c>
      <c r="BT21" s="116">
        <f t="shared" si="14"/>
        <v>16</v>
      </c>
      <c r="BV21" s="117">
        <f t="shared" si="15"/>
        <v>302.36</v>
      </c>
    </row>
    <row r="22" spans="1:74" ht="12.75">
      <c r="A22" s="195">
        <v>21</v>
      </c>
      <c r="B22" s="287" t="s">
        <v>68</v>
      </c>
      <c r="C22" s="197">
        <v>34.68</v>
      </c>
      <c r="D22" s="94"/>
      <c r="E22" s="94">
        <v>5</v>
      </c>
      <c r="F22" s="94">
        <v>7</v>
      </c>
      <c r="G22" s="94"/>
      <c r="H22" s="94"/>
      <c r="I22" s="94"/>
      <c r="J22" s="94"/>
      <c r="K22" s="94">
        <v>2</v>
      </c>
      <c r="L22" s="95">
        <f t="shared" si="0"/>
        <v>47.68</v>
      </c>
      <c r="M22" s="96">
        <v>28.82</v>
      </c>
      <c r="N22" s="97"/>
      <c r="O22" s="97">
        <v>8</v>
      </c>
      <c r="P22" s="97">
        <v>4</v>
      </c>
      <c r="Q22" s="97"/>
      <c r="R22" s="97"/>
      <c r="S22" s="97"/>
      <c r="T22" s="97"/>
      <c r="U22" s="97"/>
      <c r="V22" s="98">
        <f t="shared" si="1"/>
        <v>32.82</v>
      </c>
      <c r="W22" s="99">
        <v>45.78</v>
      </c>
      <c r="X22" s="100">
        <v>1</v>
      </c>
      <c r="Y22" s="100">
        <v>6</v>
      </c>
      <c r="Z22" s="100">
        <v>5</v>
      </c>
      <c r="AA22" s="100">
        <v>5</v>
      </c>
      <c r="AB22" s="100"/>
      <c r="AC22" s="100"/>
      <c r="AD22" s="100"/>
      <c r="AE22" s="100"/>
      <c r="AF22" s="101">
        <f t="shared" si="2"/>
        <v>60.78</v>
      </c>
      <c r="AG22" s="102">
        <v>37.32</v>
      </c>
      <c r="AH22" s="103"/>
      <c r="AI22" s="103">
        <v>10</v>
      </c>
      <c r="AJ22" s="103">
        <v>4</v>
      </c>
      <c r="AK22" s="103">
        <v>2</v>
      </c>
      <c r="AL22" s="103"/>
      <c r="AM22" s="103"/>
      <c r="AN22" s="103"/>
      <c r="AO22" s="103"/>
      <c r="AP22" s="104">
        <f t="shared" si="3"/>
        <v>45.32</v>
      </c>
      <c r="AQ22" s="105">
        <v>44.87</v>
      </c>
      <c r="AR22" s="106"/>
      <c r="AS22" s="106">
        <v>9</v>
      </c>
      <c r="AT22" s="106">
        <v>7</v>
      </c>
      <c r="AU22" s="106">
        <v>2</v>
      </c>
      <c r="AV22" s="106"/>
      <c r="AW22" s="106"/>
      <c r="AX22" s="106"/>
      <c r="AY22" s="106">
        <v>6</v>
      </c>
      <c r="AZ22" s="107">
        <f t="shared" si="4"/>
        <v>73.87</v>
      </c>
      <c r="BA22" s="108">
        <v>44.47</v>
      </c>
      <c r="BB22" s="109">
        <v>15</v>
      </c>
      <c r="BC22" s="109">
        <v>2</v>
      </c>
      <c r="BD22" s="109"/>
      <c r="BE22" s="109"/>
      <c r="BF22" s="109"/>
      <c r="BG22" s="109"/>
      <c r="BH22" s="109"/>
      <c r="BI22" s="109"/>
      <c r="BJ22" s="110">
        <f t="shared" si="5"/>
        <v>44.47</v>
      </c>
      <c r="BK22" s="87"/>
      <c r="BL22" s="111">
        <f t="shared" si="6"/>
        <v>0.3821308724832215</v>
      </c>
      <c r="BM22" s="112">
        <f t="shared" si="7"/>
        <v>0.7632541133455211</v>
      </c>
      <c r="BN22" s="206">
        <f t="shared" si="8"/>
        <v>0.6612372490950971</v>
      </c>
      <c r="BO22" s="112">
        <f t="shared" si="9"/>
        <v>0.8126654898499558</v>
      </c>
      <c r="BP22" s="112">
        <f t="shared" si="10"/>
        <v>0.5191552727764992</v>
      </c>
      <c r="BQ22" s="113">
        <f t="shared" si="11"/>
        <v>0.6822577018214527</v>
      </c>
      <c r="BR22" s="114">
        <f t="shared" si="12"/>
        <v>3.8207006993717476</v>
      </c>
      <c r="BS22" s="115">
        <f t="shared" si="13"/>
        <v>0.7503967403974543</v>
      </c>
      <c r="BT22" s="116">
        <f t="shared" si="14"/>
        <v>17</v>
      </c>
      <c r="BV22" s="117">
        <f t="shared" si="15"/>
        <v>304.94000000000005</v>
      </c>
    </row>
    <row r="23" spans="1:74" ht="12.75">
      <c r="A23" s="195">
        <v>22</v>
      </c>
      <c r="B23" s="296" t="s">
        <v>110</v>
      </c>
      <c r="C23" s="197">
        <v>32.79</v>
      </c>
      <c r="D23" s="94"/>
      <c r="E23" s="94">
        <v>8</v>
      </c>
      <c r="F23" s="94">
        <v>4</v>
      </c>
      <c r="G23" s="94"/>
      <c r="H23" s="94"/>
      <c r="I23" s="94"/>
      <c r="J23" s="94"/>
      <c r="K23" s="94"/>
      <c r="L23" s="95">
        <f t="shared" si="0"/>
        <v>36.79</v>
      </c>
      <c r="M23" s="96">
        <v>24.16</v>
      </c>
      <c r="N23" s="97"/>
      <c r="O23" s="97">
        <v>10</v>
      </c>
      <c r="P23" s="97">
        <v>1</v>
      </c>
      <c r="Q23" s="97"/>
      <c r="R23" s="97">
        <v>1</v>
      </c>
      <c r="S23" s="97"/>
      <c r="T23" s="97"/>
      <c r="U23" s="97"/>
      <c r="V23" s="98">
        <f t="shared" si="1"/>
        <v>30.16</v>
      </c>
      <c r="W23" s="99">
        <v>40.16</v>
      </c>
      <c r="X23" s="100">
        <v>1</v>
      </c>
      <c r="Y23" s="100">
        <v>7</v>
      </c>
      <c r="Z23" s="100">
        <v>3</v>
      </c>
      <c r="AA23" s="100">
        <v>6</v>
      </c>
      <c r="AB23" s="100"/>
      <c r="AC23" s="100"/>
      <c r="AD23" s="100"/>
      <c r="AE23" s="100"/>
      <c r="AF23" s="101">
        <f t="shared" si="2"/>
        <v>55.16</v>
      </c>
      <c r="AG23" s="102">
        <v>54.91</v>
      </c>
      <c r="AH23" s="103"/>
      <c r="AI23" s="103">
        <v>9</v>
      </c>
      <c r="AJ23" s="103">
        <v>3</v>
      </c>
      <c r="AK23" s="103">
        <v>4</v>
      </c>
      <c r="AL23" s="103"/>
      <c r="AM23" s="103"/>
      <c r="AN23" s="103"/>
      <c r="AO23" s="103"/>
      <c r="AP23" s="104">
        <f t="shared" si="3"/>
        <v>65.91</v>
      </c>
      <c r="AQ23" s="105">
        <v>62.81</v>
      </c>
      <c r="AR23" s="106"/>
      <c r="AS23" s="106">
        <v>12</v>
      </c>
      <c r="AT23" s="106">
        <v>3</v>
      </c>
      <c r="AU23" s="106"/>
      <c r="AV23" s="106">
        <v>3</v>
      </c>
      <c r="AW23" s="106"/>
      <c r="AX23" s="106"/>
      <c r="AY23" s="106"/>
      <c r="AZ23" s="107">
        <f t="shared" si="4"/>
        <v>80.81</v>
      </c>
      <c r="BA23" s="108">
        <v>35.3</v>
      </c>
      <c r="BB23" s="109">
        <v>15</v>
      </c>
      <c r="BC23" s="109"/>
      <c r="BD23" s="109"/>
      <c r="BE23" s="109">
        <v>1</v>
      </c>
      <c r="BF23" s="109">
        <v>1</v>
      </c>
      <c r="BG23" s="109"/>
      <c r="BH23" s="109"/>
      <c r="BI23" s="109"/>
      <c r="BJ23" s="110">
        <f t="shared" si="5"/>
        <v>42.3</v>
      </c>
      <c r="BK23" s="87"/>
      <c r="BL23" s="111">
        <f t="shared" si="6"/>
        <v>0.4952432726284316</v>
      </c>
      <c r="BM23" s="112">
        <f t="shared" si="7"/>
        <v>0.8305702917771883</v>
      </c>
      <c r="BN23" s="112">
        <f t="shared" si="8"/>
        <v>0.7286076867295141</v>
      </c>
      <c r="BO23" s="112">
        <f t="shared" si="9"/>
        <v>0.5587922925201032</v>
      </c>
      <c r="BP23" s="112">
        <f t="shared" si="10"/>
        <v>0.47456997896299963</v>
      </c>
      <c r="BQ23" s="113">
        <f t="shared" si="11"/>
        <v>0.7172576832151301</v>
      </c>
      <c r="BR23" s="114">
        <f t="shared" si="12"/>
        <v>3.8050412058333674</v>
      </c>
      <c r="BS23" s="115">
        <f t="shared" si="13"/>
        <v>0.7473211702777096</v>
      </c>
      <c r="BT23" s="116">
        <f t="shared" si="14"/>
        <v>18</v>
      </c>
      <c r="BV23" s="117">
        <f t="shared" si="15"/>
        <v>311.13</v>
      </c>
    </row>
    <row r="24" spans="1:74" ht="12.75">
      <c r="A24" s="195">
        <v>23</v>
      </c>
      <c r="B24" s="287" t="s">
        <v>109</v>
      </c>
      <c r="C24" s="197">
        <v>30.02</v>
      </c>
      <c r="D24" s="94"/>
      <c r="E24" s="94">
        <v>7</v>
      </c>
      <c r="F24" s="94">
        <v>1</v>
      </c>
      <c r="G24" s="94">
        <v>2</v>
      </c>
      <c r="H24" s="94">
        <v>2</v>
      </c>
      <c r="I24" s="94"/>
      <c r="J24" s="94"/>
      <c r="K24" s="94"/>
      <c r="L24" s="95">
        <f t="shared" si="0"/>
        <v>45.019999999999996</v>
      </c>
      <c r="M24" s="96">
        <v>30.29</v>
      </c>
      <c r="N24" s="97"/>
      <c r="O24" s="97">
        <v>9</v>
      </c>
      <c r="P24" s="97">
        <v>2</v>
      </c>
      <c r="Q24" s="97">
        <v>1</v>
      </c>
      <c r="R24" s="97"/>
      <c r="S24" s="97"/>
      <c r="T24" s="97"/>
      <c r="U24" s="97"/>
      <c r="V24" s="98">
        <f t="shared" si="1"/>
        <v>34.29</v>
      </c>
      <c r="W24" s="99">
        <v>40.9</v>
      </c>
      <c r="X24" s="100">
        <v>1</v>
      </c>
      <c r="Y24" s="100">
        <v>8</v>
      </c>
      <c r="Z24" s="100">
        <v>3</v>
      </c>
      <c r="AA24" s="100">
        <v>2</v>
      </c>
      <c r="AB24" s="100">
        <v>1</v>
      </c>
      <c r="AC24" s="100"/>
      <c r="AD24" s="100"/>
      <c r="AE24" s="100"/>
      <c r="AF24" s="101">
        <f t="shared" si="2"/>
        <v>52.9</v>
      </c>
      <c r="AG24" s="102">
        <v>35.81</v>
      </c>
      <c r="AH24" s="103"/>
      <c r="AI24" s="103">
        <v>7</v>
      </c>
      <c r="AJ24" s="103">
        <v>7</v>
      </c>
      <c r="AK24" s="103">
        <v>1</v>
      </c>
      <c r="AL24" s="103">
        <v>1</v>
      </c>
      <c r="AM24" s="103"/>
      <c r="AN24" s="103"/>
      <c r="AO24" s="103"/>
      <c r="AP24" s="104">
        <f t="shared" si="3"/>
        <v>49.81</v>
      </c>
      <c r="AQ24" s="105">
        <v>48.15</v>
      </c>
      <c r="AR24" s="106"/>
      <c r="AS24" s="106">
        <v>9</v>
      </c>
      <c r="AT24" s="106">
        <v>4</v>
      </c>
      <c r="AU24" s="106">
        <v>3</v>
      </c>
      <c r="AV24" s="106">
        <v>2</v>
      </c>
      <c r="AW24" s="106"/>
      <c r="AX24" s="106"/>
      <c r="AY24" s="106"/>
      <c r="AZ24" s="107">
        <f t="shared" si="4"/>
        <v>68.15</v>
      </c>
      <c r="BA24" s="108">
        <v>49.43</v>
      </c>
      <c r="BB24" s="109">
        <v>15</v>
      </c>
      <c r="BC24" s="109">
        <v>1</v>
      </c>
      <c r="BD24" s="109">
        <v>1</v>
      </c>
      <c r="BE24" s="109"/>
      <c r="BF24" s="109"/>
      <c r="BG24" s="109"/>
      <c r="BH24" s="109"/>
      <c r="BI24" s="109"/>
      <c r="BJ24" s="110">
        <f t="shared" si="5"/>
        <v>50.43</v>
      </c>
      <c r="BK24" s="87"/>
      <c r="BL24" s="111">
        <f t="shared" si="6"/>
        <v>0.4047090182141271</v>
      </c>
      <c r="BM24" s="112">
        <f t="shared" si="7"/>
        <v>0.7305336832895888</v>
      </c>
      <c r="BN24" s="112">
        <f t="shared" si="8"/>
        <v>0.7597353497164461</v>
      </c>
      <c r="BO24" s="112">
        <f t="shared" si="9"/>
        <v>0.7394097570768922</v>
      </c>
      <c r="BP24" s="112">
        <f t="shared" si="10"/>
        <v>0.5627292736610418</v>
      </c>
      <c r="BQ24" s="113">
        <f t="shared" si="11"/>
        <v>0.6016260162601627</v>
      </c>
      <c r="BR24" s="114">
        <f t="shared" si="12"/>
        <v>3.7987430982182584</v>
      </c>
      <c r="BS24" s="115">
        <f t="shared" si="13"/>
        <v>0.7460842036066936</v>
      </c>
      <c r="BT24" s="116">
        <f t="shared" si="14"/>
        <v>19</v>
      </c>
      <c r="BV24" s="117">
        <f t="shared" si="15"/>
        <v>300.6</v>
      </c>
    </row>
    <row r="25" spans="1:74" ht="12.75">
      <c r="A25" s="195">
        <v>24</v>
      </c>
      <c r="B25" s="287" t="s">
        <v>65</v>
      </c>
      <c r="C25" s="197">
        <v>31.04</v>
      </c>
      <c r="D25" s="94"/>
      <c r="E25" s="94">
        <v>7</v>
      </c>
      <c r="F25" s="94">
        <v>3</v>
      </c>
      <c r="G25" s="94">
        <v>2</v>
      </c>
      <c r="H25" s="94"/>
      <c r="I25" s="94"/>
      <c r="J25" s="94"/>
      <c r="K25" s="94"/>
      <c r="L25" s="95">
        <f t="shared" si="0"/>
        <v>38.04</v>
      </c>
      <c r="M25" s="96">
        <v>34.91</v>
      </c>
      <c r="N25" s="97"/>
      <c r="O25" s="97">
        <v>7</v>
      </c>
      <c r="P25" s="97">
        <v>4</v>
      </c>
      <c r="Q25" s="97"/>
      <c r="R25" s="97">
        <v>1</v>
      </c>
      <c r="S25" s="97"/>
      <c r="T25" s="97"/>
      <c r="U25" s="97"/>
      <c r="V25" s="98">
        <f t="shared" si="1"/>
        <v>43.91</v>
      </c>
      <c r="W25" s="99">
        <v>46.7</v>
      </c>
      <c r="X25" s="100">
        <v>1</v>
      </c>
      <c r="Y25" s="100">
        <v>10</v>
      </c>
      <c r="Z25" s="100">
        <v>5</v>
      </c>
      <c r="AA25" s="100">
        <v>1</v>
      </c>
      <c r="AB25" s="100"/>
      <c r="AC25" s="100"/>
      <c r="AD25" s="100"/>
      <c r="AE25" s="100"/>
      <c r="AF25" s="101">
        <f t="shared" si="2"/>
        <v>53.7</v>
      </c>
      <c r="AG25" s="102">
        <v>34.54</v>
      </c>
      <c r="AH25" s="103"/>
      <c r="AI25" s="103">
        <v>7</v>
      </c>
      <c r="AJ25" s="103">
        <v>5</v>
      </c>
      <c r="AK25" s="103">
        <v>3</v>
      </c>
      <c r="AL25" s="103">
        <v>1</v>
      </c>
      <c r="AM25" s="103"/>
      <c r="AN25" s="103"/>
      <c r="AO25" s="103"/>
      <c r="AP25" s="104">
        <f t="shared" si="3"/>
        <v>50.54</v>
      </c>
      <c r="AQ25" s="105">
        <v>46.09</v>
      </c>
      <c r="AR25" s="106"/>
      <c r="AS25" s="106">
        <v>9</v>
      </c>
      <c r="AT25" s="106">
        <v>6</v>
      </c>
      <c r="AU25" s="106">
        <v>2</v>
      </c>
      <c r="AV25" s="106">
        <v>1</v>
      </c>
      <c r="AW25" s="106"/>
      <c r="AX25" s="106"/>
      <c r="AY25" s="106">
        <v>2</v>
      </c>
      <c r="AZ25" s="107">
        <f t="shared" si="4"/>
        <v>67.09</v>
      </c>
      <c r="BA25" s="108">
        <v>43.34</v>
      </c>
      <c r="BB25" s="109">
        <v>15</v>
      </c>
      <c r="BC25" s="109">
        <v>2</v>
      </c>
      <c r="BD25" s="109"/>
      <c r="BE25" s="109"/>
      <c r="BF25" s="109"/>
      <c r="BG25" s="109"/>
      <c r="BH25" s="109"/>
      <c r="BI25" s="109"/>
      <c r="BJ25" s="110">
        <f t="shared" si="5"/>
        <v>43.34</v>
      </c>
      <c r="BK25" s="87"/>
      <c r="BL25" s="111">
        <f t="shared" si="6"/>
        <v>0.4789695057833859</v>
      </c>
      <c r="BM25" s="206">
        <f t="shared" si="7"/>
        <v>0.570485083124573</v>
      </c>
      <c r="BN25" s="112">
        <f t="shared" si="8"/>
        <v>0.7484171322160148</v>
      </c>
      <c r="BO25" s="112">
        <f t="shared" si="9"/>
        <v>0.7287297190344282</v>
      </c>
      <c r="BP25" s="112">
        <f t="shared" si="10"/>
        <v>0.5716202116559845</v>
      </c>
      <c r="BQ25" s="113">
        <f t="shared" si="11"/>
        <v>0.7000461467466543</v>
      </c>
      <c r="BR25" s="114">
        <f t="shared" si="12"/>
        <v>3.7982677985610405</v>
      </c>
      <c r="BS25" s="115">
        <f t="shared" si="13"/>
        <v>0.7459908533702967</v>
      </c>
      <c r="BT25" s="116">
        <f t="shared" si="14"/>
        <v>20</v>
      </c>
      <c r="BV25" s="117">
        <f t="shared" si="15"/>
        <v>296.62</v>
      </c>
    </row>
    <row r="26" spans="1:74" ht="12.75">
      <c r="A26" s="195">
        <v>25</v>
      </c>
      <c r="B26" s="287" t="s">
        <v>130</v>
      </c>
      <c r="C26" s="197">
        <v>67.48</v>
      </c>
      <c r="D26" s="94"/>
      <c r="E26" s="94">
        <v>11</v>
      </c>
      <c r="F26" s="94">
        <v>1</v>
      </c>
      <c r="G26" s="94"/>
      <c r="H26" s="94"/>
      <c r="I26" s="94"/>
      <c r="J26" s="94"/>
      <c r="K26" s="94"/>
      <c r="L26" s="95">
        <f t="shared" si="0"/>
        <v>68.48</v>
      </c>
      <c r="M26" s="96">
        <v>24.59</v>
      </c>
      <c r="N26" s="97"/>
      <c r="O26" s="97">
        <v>11</v>
      </c>
      <c r="P26" s="97">
        <v>1</v>
      </c>
      <c r="Q26" s="97"/>
      <c r="R26" s="97"/>
      <c r="S26" s="97"/>
      <c r="T26" s="97"/>
      <c r="U26" s="97"/>
      <c r="V26" s="98">
        <f t="shared" si="1"/>
        <v>25.59</v>
      </c>
      <c r="W26" s="99">
        <v>59.85</v>
      </c>
      <c r="X26" s="100">
        <v>1</v>
      </c>
      <c r="Y26" s="100">
        <v>11</v>
      </c>
      <c r="Z26" s="100">
        <v>4</v>
      </c>
      <c r="AA26" s="100"/>
      <c r="AB26" s="100">
        <v>1</v>
      </c>
      <c r="AC26" s="100"/>
      <c r="AD26" s="100"/>
      <c r="AE26" s="100"/>
      <c r="AF26" s="101">
        <f t="shared" si="2"/>
        <v>68.85</v>
      </c>
      <c r="AG26" s="102">
        <v>38.98</v>
      </c>
      <c r="AH26" s="103"/>
      <c r="AI26" s="103">
        <v>9</v>
      </c>
      <c r="AJ26" s="103">
        <v>3</v>
      </c>
      <c r="AK26" s="103">
        <v>2</v>
      </c>
      <c r="AL26" s="103">
        <v>2</v>
      </c>
      <c r="AM26" s="103"/>
      <c r="AN26" s="103"/>
      <c r="AO26" s="103"/>
      <c r="AP26" s="104">
        <f t="shared" si="3"/>
        <v>55.98</v>
      </c>
      <c r="AQ26" s="105">
        <v>48.37</v>
      </c>
      <c r="AR26" s="106"/>
      <c r="AS26" s="106">
        <v>11</v>
      </c>
      <c r="AT26" s="106">
        <v>1</v>
      </c>
      <c r="AU26" s="106">
        <v>6</v>
      </c>
      <c r="AV26" s="106"/>
      <c r="AW26" s="106"/>
      <c r="AX26" s="106"/>
      <c r="AY26" s="106"/>
      <c r="AZ26" s="107">
        <f t="shared" si="4"/>
        <v>61.37</v>
      </c>
      <c r="BA26" s="108">
        <v>45.63</v>
      </c>
      <c r="BB26" s="109">
        <v>15</v>
      </c>
      <c r="BC26" s="109">
        <v>2</v>
      </c>
      <c r="BD26" s="109"/>
      <c r="BE26" s="109"/>
      <c r="BF26" s="109"/>
      <c r="BG26" s="109"/>
      <c r="BH26" s="109"/>
      <c r="BI26" s="109"/>
      <c r="BJ26" s="110">
        <f t="shared" si="5"/>
        <v>45.63</v>
      </c>
      <c r="BK26" s="87"/>
      <c r="BL26" s="111">
        <f t="shared" si="6"/>
        <v>0.2660630841121495</v>
      </c>
      <c r="BM26" s="112">
        <f t="shared" si="7"/>
        <v>0.9788980070339977</v>
      </c>
      <c r="BN26" s="112">
        <f t="shared" si="8"/>
        <v>0.5837327523602034</v>
      </c>
      <c r="BO26" s="112">
        <f t="shared" si="9"/>
        <v>0.6579135405501965</v>
      </c>
      <c r="BP26" s="112">
        <f t="shared" si="10"/>
        <v>0.6248981587094672</v>
      </c>
      <c r="BQ26" s="113">
        <f t="shared" si="11"/>
        <v>0.6649134341442033</v>
      </c>
      <c r="BR26" s="114">
        <f t="shared" si="12"/>
        <v>3.776418976910217</v>
      </c>
      <c r="BS26" s="115">
        <f t="shared" si="13"/>
        <v>0.7416996811905446</v>
      </c>
      <c r="BT26" s="116">
        <f t="shared" si="14"/>
        <v>21</v>
      </c>
      <c r="BV26" s="117">
        <f t="shared" si="15"/>
        <v>325.9</v>
      </c>
    </row>
    <row r="27" spans="1:74" ht="12.75">
      <c r="A27" s="195">
        <v>26</v>
      </c>
      <c r="B27" s="287" t="s">
        <v>105</v>
      </c>
      <c r="C27" s="197">
        <v>31.63</v>
      </c>
      <c r="D27" s="94"/>
      <c r="E27" s="94">
        <v>10</v>
      </c>
      <c r="F27" s="94">
        <v>2</v>
      </c>
      <c r="G27" s="94"/>
      <c r="H27" s="94"/>
      <c r="I27" s="94"/>
      <c r="J27" s="94"/>
      <c r="K27" s="94"/>
      <c r="L27" s="95">
        <f t="shared" si="0"/>
        <v>33.629999999999995</v>
      </c>
      <c r="M27" s="96">
        <v>40</v>
      </c>
      <c r="N27" s="97"/>
      <c r="O27" s="97">
        <v>12</v>
      </c>
      <c r="P27" s="97"/>
      <c r="Q27" s="97"/>
      <c r="R27" s="97"/>
      <c r="S27" s="97"/>
      <c r="T27" s="97"/>
      <c r="U27" s="97"/>
      <c r="V27" s="98">
        <f t="shared" si="1"/>
        <v>40</v>
      </c>
      <c r="W27" s="99">
        <v>48.64</v>
      </c>
      <c r="X27" s="100">
        <v>1</v>
      </c>
      <c r="Y27" s="100">
        <v>7</v>
      </c>
      <c r="Z27" s="100">
        <v>5</v>
      </c>
      <c r="AA27" s="100">
        <v>3</v>
      </c>
      <c r="AB27" s="100">
        <v>1</v>
      </c>
      <c r="AC27" s="100"/>
      <c r="AD27" s="100"/>
      <c r="AE27" s="100"/>
      <c r="AF27" s="101">
        <f t="shared" si="2"/>
        <v>64.64</v>
      </c>
      <c r="AG27" s="102">
        <v>35.57</v>
      </c>
      <c r="AH27" s="103"/>
      <c r="AI27" s="103">
        <v>9</v>
      </c>
      <c r="AJ27" s="103">
        <v>3</v>
      </c>
      <c r="AK27" s="103">
        <v>4</v>
      </c>
      <c r="AL27" s="103"/>
      <c r="AM27" s="103"/>
      <c r="AN27" s="103"/>
      <c r="AO27" s="103"/>
      <c r="AP27" s="104">
        <f t="shared" si="3"/>
        <v>46.57</v>
      </c>
      <c r="AQ27" s="105">
        <v>47.88</v>
      </c>
      <c r="AR27" s="106"/>
      <c r="AS27" s="106">
        <v>7</v>
      </c>
      <c r="AT27" s="106">
        <v>3</v>
      </c>
      <c r="AU27" s="106">
        <v>4</v>
      </c>
      <c r="AV27" s="106">
        <v>4</v>
      </c>
      <c r="AW27" s="106"/>
      <c r="AX27" s="106"/>
      <c r="AY27" s="106"/>
      <c r="AZ27" s="107">
        <f t="shared" si="4"/>
        <v>78.88</v>
      </c>
      <c r="BA27" s="108">
        <v>38.74</v>
      </c>
      <c r="BB27" s="109">
        <v>15</v>
      </c>
      <c r="BC27" s="109"/>
      <c r="BD27" s="109">
        <v>1</v>
      </c>
      <c r="BE27" s="109"/>
      <c r="BF27" s="109">
        <v>1</v>
      </c>
      <c r="BG27" s="109"/>
      <c r="BH27" s="109"/>
      <c r="BI27" s="109"/>
      <c r="BJ27" s="110">
        <f t="shared" si="5"/>
        <v>44.74</v>
      </c>
      <c r="BK27" s="87"/>
      <c r="BL27" s="111">
        <f t="shared" si="6"/>
        <v>0.5417781742491823</v>
      </c>
      <c r="BM27" s="112">
        <f t="shared" si="7"/>
        <v>0.62625</v>
      </c>
      <c r="BN27" s="206">
        <f t="shared" si="8"/>
        <v>0.6217512376237624</v>
      </c>
      <c r="BO27" s="112">
        <f t="shared" si="9"/>
        <v>0.7908524801374275</v>
      </c>
      <c r="BP27" s="112">
        <f t="shared" si="10"/>
        <v>0.48618154158215016</v>
      </c>
      <c r="BQ27" s="113">
        <f t="shared" si="11"/>
        <v>0.6781403665623603</v>
      </c>
      <c r="BR27" s="114">
        <f t="shared" si="12"/>
        <v>3.7449538001548826</v>
      </c>
      <c r="BS27" s="115">
        <f t="shared" si="13"/>
        <v>0.7355198288725876</v>
      </c>
      <c r="BT27" s="116">
        <f t="shared" si="14"/>
        <v>22</v>
      </c>
      <c r="BV27" s="117">
        <f t="shared" si="15"/>
        <v>308.46</v>
      </c>
    </row>
    <row r="28" spans="1:74" ht="12.75">
      <c r="A28" s="195">
        <v>27</v>
      </c>
      <c r="B28" s="287" t="s">
        <v>77</v>
      </c>
      <c r="C28" s="197">
        <v>32.88</v>
      </c>
      <c r="D28" s="94"/>
      <c r="E28" s="94">
        <v>8</v>
      </c>
      <c r="F28" s="94">
        <v>2</v>
      </c>
      <c r="G28" s="94">
        <v>2</v>
      </c>
      <c r="H28" s="94"/>
      <c r="I28" s="94"/>
      <c r="J28" s="94"/>
      <c r="K28" s="94"/>
      <c r="L28" s="95">
        <f t="shared" si="0"/>
        <v>38.88</v>
      </c>
      <c r="M28" s="96">
        <v>33.24</v>
      </c>
      <c r="N28" s="97"/>
      <c r="O28" s="97">
        <v>11</v>
      </c>
      <c r="P28" s="97"/>
      <c r="Q28" s="97">
        <v>1</v>
      </c>
      <c r="R28" s="97"/>
      <c r="S28" s="97"/>
      <c r="T28" s="97"/>
      <c r="U28" s="97"/>
      <c r="V28" s="98">
        <f t="shared" si="1"/>
        <v>35.24</v>
      </c>
      <c r="W28" s="99">
        <v>48.17</v>
      </c>
      <c r="X28" s="100">
        <v>1</v>
      </c>
      <c r="Y28" s="100">
        <v>13</v>
      </c>
      <c r="Z28" s="100">
        <v>1</v>
      </c>
      <c r="AA28" s="100">
        <v>2</v>
      </c>
      <c r="AB28" s="100"/>
      <c r="AC28" s="100"/>
      <c r="AD28" s="100"/>
      <c r="AE28" s="100"/>
      <c r="AF28" s="101">
        <f t="shared" si="2"/>
        <v>53.17</v>
      </c>
      <c r="AG28" s="102">
        <v>50.36</v>
      </c>
      <c r="AH28" s="103"/>
      <c r="AI28" s="103">
        <v>11</v>
      </c>
      <c r="AJ28" s="103">
        <v>4</v>
      </c>
      <c r="AK28" s="103">
        <v>1</v>
      </c>
      <c r="AL28" s="103"/>
      <c r="AM28" s="103"/>
      <c r="AN28" s="103"/>
      <c r="AO28" s="103"/>
      <c r="AP28" s="104">
        <f t="shared" si="3"/>
        <v>56.36</v>
      </c>
      <c r="AQ28" s="105">
        <v>61.94</v>
      </c>
      <c r="AR28" s="106"/>
      <c r="AS28" s="106">
        <v>13</v>
      </c>
      <c r="AT28" s="106">
        <v>3</v>
      </c>
      <c r="AU28" s="106">
        <v>2</v>
      </c>
      <c r="AV28" s="106"/>
      <c r="AW28" s="106"/>
      <c r="AX28" s="106"/>
      <c r="AY28" s="106"/>
      <c r="AZ28" s="107">
        <f t="shared" si="4"/>
        <v>68.94</v>
      </c>
      <c r="BA28" s="108">
        <v>49.6</v>
      </c>
      <c r="BB28" s="109">
        <v>15</v>
      </c>
      <c r="BC28" s="109">
        <v>1</v>
      </c>
      <c r="BD28" s="109">
        <v>1</v>
      </c>
      <c r="BE28" s="109"/>
      <c r="BF28" s="109"/>
      <c r="BG28" s="109"/>
      <c r="BH28" s="109"/>
      <c r="BI28" s="109"/>
      <c r="BJ28" s="110">
        <f t="shared" si="5"/>
        <v>50.6</v>
      </c>
      <c r="BK28" s="87"/>
      <c r="BL28" s="111">
        <f t="shared" si="6"/>
        <v>0.46862139917695467</v>
      </c>
      <c r="BM28" s="112">
        <f t="shared" si="7"/>
        <v>0.7108399545970487</v>
      </c>
      <c r="BN28" s="206">
        <f t="shared" si="8"/>
        <v>0.7558773744592815</v>
      </c>
      <c r="BO28" s="112">
        <f t="shared" si="9"/>
        <v>0.6534776437189496</v>
      </c>
      <c r="BP28" s="112">
        <f t="shared" si="10"/>
        <v>0.5562808239048448</v>
      </c>
      <c r="BQ28" s="113">
        <f t="shared" si="11"/>
        <v>0.5996047430830039</v>
      </c>
      <c r="BR28" s="114">
        <f t="shared" si="12"/>
        <v>3.744701938940083</v>
      </c>
      <c r="BS28" s="115">
        <f t="shared" si="13"/>
        <v>0.7354703625967682</v>
      </c>
      <c r="BT28" s="116">
        <f t="shared" si="14"/>
        <v>23</v>
      </c>
      <c r="BV28" s="117">
        <f t="shared" si="15"/>
        <v>303.19</v>
      </c>
    </row>
    <row r="29" spans="1:74" ht="12.75">
      <c r="A29" s="195">
        <v>28</v>
      </c>
      <c r="B29" s="287" t="s">
        <v>107</v>
      </c>
      <c r="C29" s="197">
        <v>33.81</v>
      </c>
      <c r="D29" s="94"/>
      <c r="E29" s="94">
        <v>7</v>
      </c>
      <c r="F29" s="94">
        <v>4</v>
      </c>
      <c r="G29" s="94"/>
      <c r="H29" s="94">
        <v>1</v>
      </c>
      <c r="I29" s="94"/>
      <c r="J29" s="94"/>
      <c r="K29" s="94"/>
      <c r="L29" s="95">
        <f t="shared" si="0"/>
        <v>42.81</v>
      </c>
      <c r="M29" s="96">
        <v>24.25</v>
      </c>
      <c r="N29" s="97"/>
      <c r="O29" s="97">
        <v>10</v>
      </c>
      <c r="P29" s="97">
        <v>1</v>
      </c>
      <c r="Q29" s="97">
        <v>1</v>
      </c>
      <c r="R29" s="97"/>
      <c r="S29" s="97"/>
      <c r="T29" s="97"/>
      <c r="U29" s="97"/>
      <c r="V29" s="98">
        <f t="shared" si="1"/>
        <v>27.25</v>
      </c>
      <c r="W29" s="99">
        <v>42.03</v>
      </c>
      <c r="X29" s="100">
        <v>1</v>
      </c>
      <c r="Y29" s="100">
        <v>9</v>
      </c>
      <c r="Z29" s="100">
        <v>3</v>
      </c>
      <c r="AA29" s="100">
        <v>2</v>
      </c>
      <c r="AB29" s="100">
        <v>2</v>
      </c>
      <c r="AC29" s="100"/>
      <c r="AD29" s="100"/>
      <c r="AE29" s="100"/>
      <c r="AF29" s="101">
        <f t="shared" si="2"/>
        <v>59.03</v>
      </c>
      <c r="AG29" s="102">
        <v>40.43</v>
      </c>
      <c r="AH29" s="103"/>
      <c r="AI29" s="103">
        <v>9</v>
      </c>
      <c r="AJ29" s="103">
        <v>5</v>
      </c>
      <c r="AK29" s="103">
        <v>2</v>
      </c>
      <c r="AL29" s="103"/>
      <c r="AM29" s="103"/>
      <c r="AN29" s="103"/>
      <c r="AO29" s="103"/>
      <c r="AP29" s="104">
        <f t="shared" si="3"/>
        <v>49.43</v>
      </c>
      <c r="AQ29" s="105">
        <v>40.9</v>
      </c>
      <c r="AR29" s="106"/>
      <c r="AS29" s="106">
        <v>9</v>
      </c>
      <c r="AT29" s="106">
        <v>5</v>
      </c>
      <c r="AU29" s="106">
        <v>4</v>
      </c>
      <c r="AV29" s="106"/>
      <c r="AW29" s="106"/>
      <c r="AX29" s="106"/>
      <c r="AY29" s="106"/>
      <c r="AZ29" s="107">
        <f t="shared" si="4"/>
        <v>53.9</v>
      </c>
      <c r="BA29" s="108">
        <v>125.09</v>
      </c>
      <c r="BB29" s="109">
        <v>15</v>
      </c>
      <c r="BC29" s="109"/>
      <c r="BD29" s="109">
        <v>2</v>
      </c>
      <c r="BE29" s="109"/>
      <c r="BF29" s="109"/>
      <c r="BG29" s="109"/>
      <c r="BH29" s="109"/>
      <c r="BI29" s="109"/>
      <c r="BJ29" s="110">
        <f t="shared" si="5"/>
        <v>127.09</v>
      </c>
      <c r="BK29" s="87"/>
      <c r="BL29" s="111">
        <f t="shared" si="6"/>
        <v>0.42560149497780886</v>
      </c>
      <c r="BM29" s="112">
        <f t="shared" si="7"/>
        <v>0.9192660550458716</v>
      </c>
      <c r="BN29" s="112">
        <f t="shared" si="8"/>
        <v>0.6808402507199729</v>
      </c>
      <c r="BO29" s="112">
        <f t="shared" si="9"/>
        <v>0.7450940724256524</v>
      </c>
      <c r="BP29" s="112">
        <f t="shared" si="10"/>
        <v>0.7115027829313544</v>
      </c>
      <c r="BQ29" s="113">
        <f t="shared" si="11"/>
        <v>0.23872846014635296</v>
      </c>
      <c r="BR29" s="114">
        <f t="shared" si="12"/>
        <v>3.721033116247013</v>
      </c>
      <c r="BS29" s="115">
        <f t="shared" si="13"/>
        <v>0.7308217369138286</v>
      </c>
      <c r="BT29" s="116">
        <f t="shared" si="14"/>
        <v>24</v>
      </c>
      <c r="BV29" s="117">
        <f t="shared" si="15"/>
        <v>359.51</v>
      </c>
    </row>
    <row r="30" spans="1:74" ht="12.75">
      <c r="A30" s="195">
        <v>29</v>
      </c>
      <c r="B30" s="287" t="s">
        <v>70</v>
      </c>
      <c r="C30" s="197">
        <v>36.16</v>
      </c>
      <c r="D30" s="94"/>
      <c r="E30" s="94">
        <v>9</v>
      </c>
      <c r="F30" s="94">
        <v>2</v>
      </c>
      <c r="G30" s="94">
        <v>1</v>
      </c>
      <c r="H30" s="94"/>
      <c r="I30" s="94"/>
      <c r="J30" s="94"/>
      <c r="K30" s="94"/>
      <c r="L30" s="95">
        <f t="shared" si="0"/>
        <v>40.16</v>
      </c>
      <c r="M30" s="96">
        <v>29.92</v>
      </c>
      <c r="N30" s="97"/>
      <c r="O30" s="97">
        <v>7</v>
      </c>
      <c r="P30" s="97">
        <v>5</v>
      </c>
      <c r="Q30" s="97"/>
      <c r="R30" s="97"/>
      <c r="S30" s="97"/>
      <c r="T30" s="97"/>
      <c r="U30" s="97"/>
      <c r="V30" s="98">
        <f t="shared" si="1"/>
        <v>34.92</v>
      </c>
      <c r="W30" s="99">
        <v>48.7</v>
      </c>
      <c r="X30" s="100">
        <v>1</v>
      </c>
      <c r="Y30" s="100">
        <v>14</v>
      </c>
      <c r="Z30" s="100"/>
      <c r="AA30" s="100">
        <v>2</v>
      </c>
      <c r="AB30" s="100"/>
      <c r="AC30" s="100"/>
      <c r="AD30" s="100"/>
      <c r="AE30" s="100"/>
      <c r="AF30" s="101">
        <f t="shared" si="2"/>
        <v>52.7</v>
      </c>
      <c r="AG30" s="102">
        <v>32.86</v>
      </c>
      <c r="AH30" s="103"/>
      <c r="AI30" s="103">
        <v>10</v>
      </c>
      <c r="AJ30" s="103">
        <v>4</v>
      </c>
      <c r="AK30" s="103">
        <v>1</v>
      </c>
      <c r="AL30" s="103">
        <v>1</v>
      </c>
      <c r="AM30" s="103"/>
      <c r="AN30" s="103"/>
      <c r="AO30" s="103">
        <v>2</v>
      </c>
      <c r="AP30" s="104">
        <f t="shared" si="3"/>
        <v>49.86</v>
      </c>
      <c r="AQ30" s="105">
        <v>46.8</v>
      </c>
      <c r="AR30" s="106"/>
      <c r="AS30" s="106">
        <v>10</v>
      </c>
      <c r="AT30" s="106">
        <v>3</v>
      </c>
      <c r="AU30" s="106">
        <v>5</v>
      </c>
      <c r="AV30" s="106"/>
      <c r="AW30" s="106"/>
      <c r="AX30" s="106"/>
      <c r="AY30" s="106"/>
      <c r="AZ30" s="107">
        <f t="shared" si="4"/>
        <v>59.8</v>
      </c>
      <c r="BA30" s="108">
        <v>69.12</v>
      </c>
      <c r="BB30" s="109">
        <v>15</v>
      </c>
      <c r="BC30" s="109"/>
      <c r="BD30" s="109">
        <v>1</v>
      </c>
      <c r="BE30" s="109"/>
      <c r="BF30" s="109">
        <v>1</v>
      </c>
      <c r="BG30" s="109"/>
      <c r="BH30" s="109"/>
      <c r="BI30" s="109"/>
      <c r="BJ30" s="110">
        <f t="shared" si="5"/>
        <v>75.12</v>
      </c>
      <c r="BK30" s="87"/>
      <c r="BL30" s="111">
        <f t="shared" si="6"/>
        <v>0.4536852589641434</v>
      </c>
      <c r="BM30" s="112">
        <f t="shared" si="7"/>
        <v>0.7173539518900344</v>
      </c>
      <c r="BN30" s="206">
        <f t="shared" si="8"/>
        <v>0.7626185958254269</v>
      </c>
      <c r="BO30" s="112">
        <f t="shared" si="9"/>
        <v>0.7386682711592458</v>
      </c>
      <c r="BP30" s="112">
        <f t="shared" si="10"/>
        <v>0.641304347826087</v>
      </c>
      <c r="BQ30" s="113">
        <f t="shared" si="11"/>
        <v>0.4038871139510117</v>
      </c>
      <c r="BR30" s="114">
        <f t="shared" si="12"/>
        <v>3.717517539615949</v>
      </c>
      <c r="BS30" s="115">
        <f t="shared" si="13"/>
        <v>0.7301312674287413</v>
      </c>
      <c r="BT30" s="116">
        <f t="shared" si="14"/>
        <v>25</v>
      </c>
      <c r="BV30" s="117">
        <f t="shared" si="15"/>
        <v>312.56</v>
      </c>
    </row>
    <row r="31" spans="1:74" ht="12.75">
      <c r="A31" s="195">
        <v>30</v>
      </c>
      <c r="B31" s="287" t="s">
        <v>62</v>
      </c>
      <c r="C31" s="197">
        <v>29.13</v>
      </c>
      <c r="D31" s="94"/>
      <c r="E31" s="94">
        <v>8</v>
      </c>
      <c r="F31" s="94">
        <v>2</v>
      </c>
      <c r="G31" s="94">
        <v>2</v>
      </c>
      <c r="H31" s="94"/>
      <c r="I31" s="94"/>
      <c r="J31" s="94"/>
      <c r="K31" s="94"/>
      <c r="L31" s="95">
        <f t="shared" si="0"/>
        <v>35.129999999999995</v>
      </c>
      <c r="M31" s="96">
        <v>32.2</v>
      </c>
      <c r="N31" s="97"/>
      <c r="O31" s="97">
        <v>11</v>
      </c>
      <c r="P31" s="97">
        <v>1</v>
      </c>
      <c r="Q31" s="97"/>
      <c r="R31" s="97"/>
      <c r="S31" s="97"/>
      <c r="T31" s="97"/>
      <c r="U31" s="97"/>
      <c r="V31" s="98">
        <f t="shared" si="1"/>
        <v>33.2</v>
      </c>
      <c r="W31" s="99">
        <v>65.41</v>
      </c>
      <c r="X31" s="100">
        <v>1</v>
      </c>
      <c r="Y31" s="100">
        <v>7</v>
      </c>
      <c r="Z31" s="100"/>
      <c r="AA31" s="100">
        <v>6</v>
      </c>
      <c r="AB31" s="100">
        <v>3</v>
      </c>
      <c r="AC31" s="100"/>
      <c r="AD31" s="100"/>
      <c r="AE31" s="100"/>
      <c r="AF31" s="101">
        <f t="shared" si="2"/>
        <v>92.41</v>
      </c>
      <c r="AG31" s="102">
        <v>33.55</v>
      </c>
      <c r="AH31" s="103"/>
      <c r="AI31" s="103">
        <v>7</v>
      </c>
      <c r="AJ31" s="103">
        <v>3</v>
      </c>
      <c r="AK31" s="103">
        <v>6</v>
      </c>
      <c r="AL31" s="103"/>
      <c r="AM31" s="103"/>
      <c r="AN31" s="103"/>
      <c r="AO31" s="103"/>
      <c r="AP31" s="104">
        <f t="shared" si="3"/>
        <v>48.55</v>
      </c>
      <c r="AQ31" s="105">
        <v>45.91</v>
      </c>
      <c r="AR31" s="106"/>
      <c r="AS31" s="106">
        <v>2</v>
      </c>
      <c r="AT31" s="106">
        <v>5</v>
      </c>
      <c r="AU31" s="106">
        <v>11</v>
      </c>
      <c r="AV31" s="106"/>
      <c r="AW31" s="106"/>
      <c r="AX31" s="106"/>
      <c r="AY31" s="106"/>
      <c r="AZ31" s="107">
        <f t="shared" si="4"/>
        <v>72.91</v>
      </c>
      <c r="BA31" s="108">
        <v>42.75</v>
      </c>
      <c r="BB31" s="109">
        <v>15</v>
      </c>
      <c r="BC31" s="109">
        <v>2</v>
      </c>
      <c r="BD31" s="109"/>
      <c r="BE31" s="109"/>
      <c r="BF31" s="109"/>
      <c r="BG31" s="109"/>
      <c r="BH31" s="109"/>
      <c r="BI31" s="109"/>
      <c r="BJ31" s="110">
        <f t="shared" si="5"/>
        <v>42.75</v>
      </c>
      <c r="BK31" s="87"/>
      <c r="BL31" s="111">
        <f t="shared" si="6"/>
        <v>0.5186450327355537</v>
      </c>
      <c r="BM31" s="206">
        <f t="shared" si="7"/>
        <v>0.7545180722891566</v>
      </c>
      <c r="BN31" s="112">
        <f t="shared" si="8"/>
        <v>0.43490964181365654</v>
      </c>
      <c r="BO31" s="112">
        <f t="shared" si="9"/>
        <v>0.7585993820803296</v>
      </c>
      <c r="BP31" s="112">
        <f t="shared" si="10"/>
        <v>0.5259909477437937</v>
      </c>
      <c r="BQ31" s="113">
        <f t="shared" si="11"/>
        <v>0.7097076023391813</v>
      </c>
      <c r="BR31" s="114">
        <f t="shared" si="12"/>
        <v>3.702370679001671</v>
      </c>
      <c r="BS31" s="115">
        <f t="shared" si="13"/>
        <v>0.7271563799076963</v>
      </c>
      <c r="BT31" s="116">
        <f t="shared" si="14"/>
        <v>26</v>
      </c>
      <c r="BV31" s="117">
        <f t="shared" si="15"/>
        <v>324.95000000000005</v>
      </c>
    </row>
    <row r="32" spans="1:74" ht="12.75">
      <c r="A32" s="195">
        <v>31</v>
      </c>
      <c r="B32" s="287" t="s">
        <v>99</v>
      </c>
      <c r="C32" s="197">
        <v>28.51</v>
      </c>
      <c r="D32" s="94"/>
      <c r="E32" s="94">
        <v>9</v>
      </c>
      <c r="F32" s="94">
        <v>2</v>
      </c>
      <c r="G32" s="94">
        <v>1</v>
      </c>
      <c r="H32" s="94"/>
      <c r="I32" s="94"/>
      <c r="J32" s="94"/>
      <c r="K32" s="94"/>
      <c r="L32" s="95">
        <f t="shared" si="0"/>
        <v>32.510000000000005</v>
      </c>
      <c r="M32" s="96">
        <v>29.1</v>
      </c>
      <c r="N32" s="97"/>
      <c r="O32" s="97">
        <v>2</v>
      </c>
      <c r="P32" s="97">
        <v>7</v>
      </c>
      <c r="Q32" s="97">
        <v>2</v>
      </c>
      <c r="R32" s="97">
        <v>1</v>
      </c>
      <c r="S32" s="97"/>
      <c r="T32" s="97"/>
      <c r="U32" s="97"/>
      <c r="V32" s="98">
        <f t="shared" si="1"/>
        <v>45.1</v>
      </c>
      <c r="W32" s="99">
        <v>47.24</v>
      </c>
      <c r="X32" s="100">
        <v>1</v>
      </c>
      <c r="Y32" s="100">
        <v>8</v>
      </c>
      <c r="Z32" s="100">
        <v>7</v>
      </c>
      <c r="AA32" s="100">
        <v>1</v>
      </c>
      <c r="AB32" s="100"/>
      <c r="AC32" s="100"/>
      <c r="AD32" s="100"/>
      <c r="AE32" s="100"/>
      <c r="AF32" s="101">
        <f t="shared" si="2"/>
        <v>56.24</v>
      </c>
      <c r="AG32" s="102">
        <v>37.92</v>
      </c>
      <c r="AH32" s="103"/>
      <c r="AI32" s="103">
        <v>5</v>
      </c>
      <c r="AJ32" s="103">
        <v>6</v>
      </c>
      <c r="AK32" s="103">
        <v>2</v>
      </c>
      <c r="AL32" s="103">
        <v>3</v>
      </c>
      <c r="AM32" s="103"/>
      <c r="AN32" s="103"/>
      <c r="AO32" s="103"/>
      <c r="AP32" s="104">
        <f t="shared" si="3"/>
        <v>62.92</v>
      </c>
      <c r="AQ32" s="105">
        <v>47.39</v>
      </c>
      <c r="AR32" s="106"/>
      <c r="AS32" s="106">
        <v>11</v>
      </c>
      <c r="AT32" s="106">
        <v>4</v>
      </c>
      <c r="AU32" s="106">
        <v>2</v>
      </c>
      <c r="AV32" s="106">
        <v>1</v>
      </c>
      <c r="AW32" s="106"/>
      <c r="AX32" s="106"/>
      <c r="AY32" s="106"/>
      <c r="AZ32" s="107">
        <f t="shared" si="4"/>
        <v>60.39</v>
      </c>
      <c r="BA32" s="108">
        <v>55.13</v>
      </c>
      <c r="BB32" s="109">
        <v>15</v>
      </c>
      <c r="BC32" s="109">
        <v>2</v>
      </c>
      <c r="BD32" s="109"/>
      <c r="BE32" s="109"/>
      <c r="BF32" s="109"/>
      <c r="BG32" s="109"/>
      <c r="BH32" s="109"/>
      <c r="BI32" s="109"/>
      <c r="BJ32" s="110">
        <f t="shared" si="5"/>
        <v>55.13</v>
      </c>
      <c r="BK32" s="87"/>
      <c r="BL32" s="111">
        <f t="shared" si="6"/>
        <v>0.5604429406336511</v>
      </c>
      <c r="BM32" s="112">
        <f t="shared" si="7"/>
        <v>0.5554323725055432</v>
      </c>
      <c r="BN32" s="112">
        <f t="shared" si="8"/>
        <v>0.7146159317211949</v>
      </c>
      <c r="BO32" s="112">
        <f t="shared" si="9"/>
        <v>0.585346471710108</v>
      </c>
      <c r="BP32" s="112">
        <f t="shared" si="10"/>
        <v>0.6350389137274384</v>
      </c>
      <c r="BQ32" s="113">
        <f t="shared" si="11"/>
        <v>0.5503355704697986</v>
      </c>
      <c r="BR32" s="114">
        <f t="shared" si="12"/>
        <v>3.601212200767734</v>
      </c>
      <c r="BS32" s="115">
        <f t="shared" si="13"/>
        <v>0.7072885602842447</v>
      </c>
      <c r="BT32" s="116">
        <f t="shared" si="14"/>
        <v>27</v>
      </c>
      <c r="BV32" s="117">
        <f t="shared" si="15"/>
        <v>312.29</v>
      </c>
    </row>
    <row r="33" spans="1:74" ht="12.75">
      <c r="A33" s="195">
        <v>32</v>
      </c>
      <c r="B33" s="287" t="s">
        <v>91</v>
      </c>
      <c r="C33" s="197">
        <v>43.31</v>
      </c>
      <c r="D33" s="94"/>
      <c r="E33" s="94">
        <v>11</v>
      </c>
      <c r="F33" s="94"/>
      <c r="G33" s="94">
        <v>1</v>
      </c>
      <c r="H33" s="94"/>
      <c r="I33" s="94"/>
      <c r="J33" s="94"/>
      <c r="K33" s="94"/>
      <c r="L33" s="95">
        <f t="shared" si="0"/>
        <v>45.31</v>
      </c>
      <c r="M33" s="96">
        <v>38.8</v>
      </c>
      <c r="N33" s="97"/>
      <c r="O33" s="97">
        <v>12</v>
      </c>
      <c r="P33" s="97"/>
      <c r="Q33" s="97"/>
      <c r="R33" s="97"/>
      <c r="S33" s="97"/>
      <c r="T33" s="97"/>
      <c r="U33" s="97"/>
      <c r="V33" s="98">
        <f t="shared" si="1"/>
        <v>38.8</v>
      </c>
      <c r="W33" s="99">
        <v>49.03</v>
      </c>
      <c r="X33" s="100">
        <v>1</v>
      </c>
      <c r="Y33" s="100">
        <v>8</v>
      </c>
      <c r="Z33" s="100">
        <v>6</v>
      </c>
      <c r="AA33" s="100">
        <v>2</v>
      </c>
      <c r="AB33" s="100"/>
      <c r="AC33" s="100"/>
      <c r="AD33" s="100"/>
      <c r="AE33" s="100"/>
      <c r="AF33" s="101">
        <f t="shared" si="2"/>
        <v>59.03</v>
      </c>
      <c r="AG33" s="102">
        <v>46.42</v>
      </c>
      <c r="AH33" s="103"/>
      <c r="AI33" s="103">
        <v>10</v>
      </c>
      <c r="AJ33" s="103">
        <v>4</v>
      </c>
      <c r="AK33" s="103">
        <v>2</v>
      </c>
      <c r="AL33" s="103"/>
      <c r="AM33" s="103"/>
      <c r="AN33" s="103"/>
      <c r="AO33" s="103"/>
      <c r="AP33" s="104">
        <f t="shared" si="3"/>
        <v>54.42</v>
      </c>
      <c r="AQ33" s="105">
        <v>44.74</v>
      </c>
      <c r="AR33" s="106"/>
      <c r="AS33" s="106">
        <v>7</v>
      </c>
      <c r="AT33" s="106">
        <v>3</v>
      </c>
      <c r="AU33" s="106">
        <v>7</v>
      </c>
      <c r="AV33" s="106">
        <v>1</v>
      </c>
      <c r="AW33" s="106"/>
      <c r="AX33" s="106"/>
      <c r="AY33" s="106"/>
      <c r="AZ33" s="107">
        <f t="shared" si="4"/>
        <v>66.74000000000001</v>
      </c>
      <c r="BA33" s="108">
        <v>44.37</v>
      </c>
      <c r="BB33" s="109">
        <v>15</v>
      </c>
      <c r="BC33" s="109"/>
      <c r="BD33" s="109">
        <v>2</v>
      </c>
      <c r="BE33" s="109"/>
      <c r="BF33" s="109"/>
      <c r="BG33" s="109"/>
      <c r="BH33" s="109"/>
      <c r="BI33" s="109">
        <v>1</v>
      </c>
      <c r="BJ33" s="110">
        <f t="shared" si="5"/>
        <v>49.37</v>
      </c>
      <c r="BK33" s="87"/>
      <c r="BL33" s="111">
        <f t="shared" si="6"/>
        <v>0.4021187375855219</v>
      </c>
      <c r="BM33" s="112">
        <f t="shared" si="7"/>
        <v>0.645618556701031</v>
      </c>
      <c r="BN33" s="112">
        <f t="shared" si="8"/>
        <v>0.6808402507199729</v>
      </c>
      <c r="BO33" s="112">
        <f t="shared" si="9"/>
        <v>0.6767732451304667</v>
      </c>
      <c r="BP33" s="112">
        <f t="shared" si="10"/>
        <v>0.5746179202876834</v>
      </c>
      <c r="BQ33" s="113">
        <f t="shared" si="11"/>
        <v>0.6145432448855581</v>
      </c>
      <c r="BR33" s="114">
        <f t="shared" si="12"/>
        <v>3.5945119553102343</v>
      </c>
      <c r="BS33" s="115">
        <f t="shared" si="13"/>
        <v>0.7059726125702568</v>
      </c>
      <c r="BT33" s="116">
        <f t="shared" si="14"/>
        <v>28</v>
      </c>
      <c r="BV33" s="117">
        <f t="shared" si="15"/>
        <v>313.67</v>
      </c>
    </row>
    <row r="34" spans="1:74" ht="12.75">
      <c r="A34" s="195">
        <v>33</v>
      </c>
      <c r="B34" s="287" t="s">
        <v>122</v>
      </c>
      <c r="C34" s="197">
        <v>32.01</v>
      </c>
      <c r="D34" s="94"/>
      <c r="E34" s="94">
        <v>9</v>
      </c>
      <c r="F34" s="94">
        <v>1</v>
      </c>
      <c r="G34" s="94">
        <v>2</v>
      </c>
      <c r="H34" s="94"/>
      <c r="I34" s="94"/>
      <c r="J34" s="94"/>
      <c r="K34" s="94">
        <v>1</v>
      </c>
      <c r="L34" s="95">
        <f t="shared" si="0"/>
        <v>40.01</v>
      </c>
      <c r="M34" s="96">
        <v>29.36</v>
      </c>
      <c r="N34" s="97"/>
      <c r="O34" s="97">
        <v>8</v>
      </c>
      <c r="P34" s="97">
        <v>4</v>
      </c>
      <c r="Q34" s="97"/>
      <c r="R34" s="97"/>
      <c r="S34" s="97"/>
      <c r="T34" s="97"/>
      <c r="U34" s="97"/>
      <c r="V34" s="98">
        <f t="shared" si="1"/>
        <v>33.36</v>
      </c>
      <c r="W34" s="99">
        <v>47.67</v>
      </c>
      <c r="X34" s="100">
        <v>1</v>
      </c>
      <c r="Y34" s="100">
        <v>14</v>
      </c>
      <c r="Z34" s="100">
        <v>1</v>
      </c>
      <c r="AA34" s="100"/>
      <c r="AB34" s="100">
        <v>1</v>
      </c>
      <c r="AC34" s="100"/>
      <c r="AD34" s="100"/>
      <c r="AE34" s="100"/>
      <c r="AF34" s="101">
        <f t="shared" si="2"/>
        <v>53.67</v>
      </c>
      <c r="AG34" s="102">
        <v>37.26</v>
      </c>
      <c r="AH34" s="103"/>
      <c r="AI34" s="103">
        <v>5</v>
      </c>
      <c r="AJ34" s="103">
        <v>7</v>
      </c>
      <c r="AK34" s="103">
        <v>3</v>
      </c>
      <c r="AL34" s="103">
        <v>1</v>
      </c>
      <c r="AM34" s="103"/>
      <c r="AN34" s="103"/>
      <c r="AO34" s="103"/>
      <c r="AP34" s="104">
        <f t="shared" si="3"/>
        <v>55.26</v>
      </c>
      <c r="AQ34" s="105">
        <v>43.61</v>
      </c>
      <c r="AR34" s="106"/>
      <c r="AS34" s="106">
        <v>9</v>
      </c>
      <c r="AT34" s="106">
        <v>5</v>
      </c>
      <c r="AU34" s="106">
        <v>4</v>
      </c>
      <c r="AV34" s="106"/>
      <c r="AW34" s="106"/>
      <c r="AX34" s="106"/>
      <c r="AY34" s="106"/>
      <c r="AZ34" s="107">
        <f t="shared" si="4"/>
        <v>56.61</v>
      </c>
      <c r="BA34" s="108">
        <v>99.16</v>
      </c>
      <c r="BB34" s="109">
        <v>15</v>
      </c>
      <c r="BC34" s="109">
        <v>1</v>
      </c>
      <c r="BD34" s="109"/>
      <c r="BE34" s="109"/>
      <c r="BF34" s="109">
        <v>1</v>
      </c>
      <c r="BG34" s="109"/>
      <c r="BH34" s="109"/>
      <c r="BI34" s="109"/>
      <c r="BJ34" s="110">
        <f t="shared" si="5"/>
        <v>104.16</v>
      </c>
      <c r="BK34" s="87"/>
      <c r="BL34" s="111">
        <f t="shared" si="6"/>
        <v>0.4553861534616346</v>
      </c>
      <c r="BM34" s="112">
        <f t="shared" si="7"/>
        <v>0.7508992805755396</v>
      </c>
      <c r="BN34" s="112">
        <f t="shared" si="8"/>
        <v>0.7488354760573877</v>
      </c>
      <c r="BO34" s="112">
        <f t="shared" si="9"/>
        <v>0.6664857039449873</v>
      </c>
      <c r="BP34" s="112">
        <f t="shared" si="10"/>
        <v>0.6774421480303834</v>
      </c>
      <c r="BQ34" s="113">
        <f t="shared" si="11"/>
        <v>0.2912826420890937</v>
      </c>
      <c r="BR34" s="114">
        <f t="shared" si="12"/>
        <v>3.590331404159026</v>
      </c>
      <c r="BS34" s="115">
        <f t="shared" si="13"/>
        <v>0.7051515401535016</v>
      </c>
      <c r="BT34" s="116">
        <f t="shared" si="14"/>
        <v>29</v>
      </c>
      <c r="BV34" s="117">
        <f t="shared" si="15"/>
        <v>343.07000000000005</v>
      </c>
    </row>
    <row r="35" spans="1:74" ht="12.75">
      <c r="A35" s="195">
        <v>34</v>
      </c>
      <c r="B35" s="287" t="s">
        <v>74</v>
      </c>
      <c r="C35" s="197">
        <v>29.66</v>
      </c>
      <c r="D35" s="94"/>
      <c r="E35" s="94">
        <v>9</v>
      </c>
      <c r="F35" s="94"/>
      <c r="G35" s="94">
        <v>1</v>
      </c>
      <c r="H35" s="94">
        <v>2</v>
      </c>
      <c r="I35" s="94"/>
      <c r="J35" s="94"/>
      <c r="K35" s="94"/>
      <c r="L35" s="95">
        <f t="shared" si="0"/>
        <v>41.66</v>
      </c>
      <c r="M35" s="96">
        <v>34.56</v>
      </c>
      <c r="N35" s="97"/>
      <c r="O35" s="97">
        <v>7</v>
      </c>
      <c r="P35" s="97">
        <v>4</v>
      </c>
      <c r="Q35" s="97">
        <v>1</v>
      </c>
      <c r="R35" s="97"/>
      <c r="S35" s="97"/>
      <c r="T35" s="97"/>
      <c r="U35" s="97"/>
      <c r="V35" s="98">
        <f t="shared" si="1"/>
        <v>40.56</v>
      </c>
      <c r="W35" s="99">
        <v>44.09</v>
      </c>
      <c r="X35" s="100">
        <v>1</v>
      </c>
      <c r="Y35" s="100">
        <v>6</v>
      </c>
      <c r="Z35" s="100">
        <v>3</v>
      </c>
      <c r="AA35" s="100">
        <v>6</v>
      </c>
      <c r="AB35" s="100">
        <v>1</v>
      </c>
      <c r="AC35" s="100"/>
      <c r="AD35" s="100"/>
      <c r="AE35" s="100"/>
      <c r="AF35" s="101">
        <f t="shared" si="2"/>
        <v>64.09</v>
      </c>
      <c r="AG35" s="102">
        <v>39.3</v>
      </c>
      <c r="AH35" s="103"/>
      <c r="AI35" s="103">
        <v>5</v>
      </c>
      <c r="AJ35" s="103">
        <v>6</v>
      </c>
      <c r="AK35" s="103">
        <v>3</v>
      </c>
      <c r="AL35" s="103">
        <v>2</v>
      </c>
      <c r="AM35" s="103"/>
      <c r="AN35" s="103"/>
      <c r="AO35" s="103"/>
      <c r="AP35" s="104">
        <f t="shared" si="3"/>
        <v>61.3</v>
      </c>
      <c r="AQ35" s="105">
        <v>39.97</v>
      </c>
      <c r="AR35" s="106"/>
      <c r="AS35" s="106">
        <v>5</v>
      </c>
      <c r="AT35" s="106">
        <v>4</v>
      </c>
      <c r="AU35" s="106">
        <v>7</v>
      </c>
      <c r="AV35" s="106">
        <v>2</v>
      </c>
      <c r="AW35" s="106"/>
      <c r="AX35" s="106"/>
      <c r="AY35" s="106"/>
      <c r="AZ35" s="107">
        <f t="shared" si="4"/>
        <v>67.97</v>
      </c>
      <c r="BA35" s="108">
        <v>41.5</v>
      </c>
      <c r="BB35" s="109">
        <v>15</v>
      </c>
      <c r="BC35" s="109">
        <v>2</v>
      </c>
      <c r="BD35" s="109"/>
      <c r="BE35" s="109"/>
      <c r="BF35" s="109"/>
      <c r="BG35" s="109"/>
      <c r="BH35" s="109"/>
      <c r="BI35" s="109"/>
      <c r="BJ35" s="110">
        <f t="shared" si="5"/>
        <v>41.5</v>
      </c>
      <c r="BK35" s="87"/>
      <c r="BL35" s="111">
        <f t="shared" si="6"/>
        <v>0.4373499759961594</v>
      </c>
      <c r="BM35" s="112">
        <f t="shared" si="7"/>
        <v>0.617603550295858</v>
      </c>
      <c r="BN35" s="206">
        <f t="shared" si="8"/>
        <v>0.6270869090341706</v>
      </c>
      <c r="BO35" s="112">
        <f t="shared" si="9"/>
        <v>0.600815660685155</v>
      </c>
      <c r="BP35" s="112">
        <f t="shared" si="10"/>
        <v>0.5642195086067383</v>
      </c>
      <c r="BQ35" s="113">
        <f t="shared" si="11"/>
        <v>0.7310843373493976</v>
      </c>
      <c r="BR35" s="114">
        <f t="shared" si="12"/>
        <v>3.5781599419674786</v>
      </c>
      <c r="BS35" s="115">
        <f t="shared" si="13"/>
        <v>0.7027610295448297</v>
      </c>
      <c r="BT35" s="116">
        <f t="shared" si="14"/>
        <v>30</v>
      </c>
      <c r="BV35" s="117">
        <f t="shared" si="15"/>
        <v>317.08000000000004</v>
      </c>
    </row>
    <row r="36" spans="1:74" ht="12.75">
      <c r="A36" s="195">
        <v>35</v>
      </c>
      <c r="B36" s="287" t="s">
        <v>75</v>
      </c>
      <c r="C36" s="197">
        <v>33.87</v>
      </c>
      <c r="D36" s="94"/>
      <c r="E36" s="94">
        <v>10</v>
      </c>
      <c r="F36" s="94">
        <v>2</v>
      </c>
      <c r="G36" s="94"/>
      <c r="H36" s="94"/>
      <c r="I36" s="94"/>
      <c r="J36" s="94"/>
      <c r="K36" s="94"/>
      <c r="L36" s="95">
        <f t="shared" si="0"/>
        <v>35.87</v>
      </c>
      <c r="M36" s="96">
        <v>31</v>
      </c>
      <c r="N36" s="97"/>
      <c r="O36" s="97">
        <v>7</v>
      </c>
      <c r="P36" s="97">
        <v>3</v>
      </c>
      <c r="Q36" s="97">
        <v>2</v>
      </c>
      <c r="R36" s="97"/>
      <c r="S36" s="97"/>
      <c r="T36" s="97"/>
      <c r="U36" s="97"/>
      <c r="V36" s="98">
        <f t="shared" si="1"/>
        <v>38</v>
      </c>
      <c r="W36" s="99">
        <v>52.44</v>
      </c>
      <c r="X36" s="100">
        <v>1</v>
      </c>
      <c r="Y36" s="100">
        <v>10</v>
      </c>
      <c r="Z36" s="100">
        <v>4</v>
      </c>
      <c r="AA36" s="100">
        <v>2</v>
      </c>
      <c r="AB36" s="100"/>
      <c r="AC36" s="100"/>
      <c r="AD36" s="100"/>
      <c r="AE36" s="100"/>
      <c r="AF36" s="101">
        <f t="shared" si="2"/>
        <v>60.44</v>
      </c>
      <c r="AG36" s="102">
        <v>39.02</v>
      </c>
      <c r="AH36" s="103"/>
      <c r="AI36" s="103">
        <v>5</v>
      </c>
      <c r="AJ36" s="103">
        <v>4</v>
      </c>
      <c r="AK36" s="103">
        <v>3</v>
      </c>
      <c r="AL36" s="103">
        <v>4</v>
      </c>
      <c r="AM36" s="103"/>
      <c r="AN36" s="103"/>
      <c r="AO36" s="103"/>
      <c r="AP36" s="104">
        <f t="shared" si="3"/>
        <v>69.02000000000001</v>
      </c>
      <c r="AQ36" s="105">
        <v>45.06</v>
      </c>
      <c r="AR36" s="106"/>
      <c r="AS36" s="106">
        <v>9</v>
      </c>
      <c r="AT36" s="106">
        <v>4</v>
      </c>
      <c r="AU36" s="106">
        <v>5</v>
      </c>
      <c r="AV36" s="106"/>
      <c r="AW36" s="106"/>
      <c r="AX36" s="106"/>
      <c r="AY36" s="106"/>
      <c r="AZ36" s="107">
        <f t="shared" si="4"/>
        <v>59.06</v>
      </c>
      <c r="BA36" s="108">
        <v>54.09</v>
      </c>
      <c r="BB36" s="109">
        <v>15</v>
      </c>
      <c r="BC36" s="109">
        <v>2</v>
      </c>
      <c r="BD36" s="109"/>
      <c r="BE36" s="109"/>
      <c r="BF36" s="109"/>
      <c r="BG36" s="109"/>
      <c r="BH36" s="109"/>
      <c r="BI36" s="109"/>
      <c r="BJ36" s="110">
        <f t="shared" si="5"/>
        <v>54.09</v>
      </c>
      <c r="BK36" s="87"/>
      <c r="BL36" s="111">
        <f t="shared" si="6"/>
        <v>0.507945358238082</v>
      </c>
      <c r="BM36" s="112">
        <f t="shared" si="7"/>
        <v>0.6592105263157895</v>
      </c>
      <c r="BN36" s="206">
        <f t="shared" si="8"/>
        <v>0.664956982131039</v>
      </c>
      <c r="BO36" s="112">
        <f t="shared" si="9"/>
        <v>0.5336134453781511</v>
      </c>
      <c r="BP36" s="112">
        <f t="shared" si="10"/>
        <v>0.649339654588554</v>
      </c>
      <c r="BQ36" s="113">
        <f t="shared" si="11"/>
        <v>0.560916990201516</v>
      </c>
      <c r="BR36" s="114">
        <f t="shared" si="12"/>
        <v>3.5759829568531316</v>
      </c>
      <c r="BS36" s="115">
        <f t="shared" si="13"/>
        <v>0.7023334633306093</v>
      </c>
      <c r="BT36" s="116">
        <f t="shared" si="14"/>
        <v>31</v>
      </c>
      <c r="BV36" s="117">
        <f t="shared" si="15"/>
        <v>316.48</v>
      </c>
    </row>
    <row r="37" spans="1:74" ht="12.75">
      <c r="A37" s="195">
        <v>36</v>
      </c>
      <c r="B37" s="287" t="s">
        <v>121</v>
      </c>
      <c r="C37" s="197">
        <v>32.95</v>
      </c>
      <c r="D37" s="94"/>
      <c r="E37" s="94">
        <v>11</v>
      </c>
      <c r="F37" s="94">
        <v>1</v>
      </c>
      <c r="G37" s="94"/>
      <c r="H37" s="94"/>
      <c r="I37" s="94"/>
      <c r="J37" s="94"/>
      <c r="K37" s="94"/>
      <c r="L37" s="95">
        <f t="shared" si="0"/>
        <v>33.95</v>
      </c>
      <c r="M37" s="96">
        <v>38.05</v>
      </c>
      <c r="N37" s="97"/>
      <c r="O37" s="97">
        <v>9</v>
      </c>
      <c r="P37" s="97">
        <v>1</v>
      </c>
      <c r="Q37" s="97">
        <v>1</v>
      </c>
      <c r="R37" s="97">
        <v>1</v>
      </c>
      <c r="S37" s="97"/>
      <c r="T37" s="97"/>
      <c r="U37" s="97"/>
      <c r="V37" s="98">
        <f t="shared" si="1"/>
        <v>46.05</v>
      </c>
      <c r="W37" s="99">
        <v>46.81</v>
      </c>
      <c r="X37" s="100">
        <v>1</v>
      </c>
      <c r="Y37" s="100">
        <v>12</v>
      </c>
      <c r="Z37" s="100">
        <v>3</v>
      </c>
      <c r="AA37" s="100"/>
      <c r="AB37" s="100">
        <v>1</v>
      </c>
      <c r="AC37" s="100"/>
      <c r="AD37" s="100"/>
      <c r="AE37" s="100"/>
      <c r="AF37" s="101">
        <f t="shared" si="2"/>
        <v>54.81</v>
      </c>
      <c r="AG37" s="102">
        <v>33.26</v>
      </c>
      <c r="AH37" s="103"/>
      <c r="AI37" s="103">
        <v>6</v>
      </c>
      <c r="AJ37" s="103">
        <v>4</v>
      </c>
      <c r="AK37" s="103">
        <v>1</v>
      </c>
      <c r="AL37" s="103">
        <v>5</v>
      </c>
      <c r="AM37" s="103"/>
      <c r="AN37" s="103"/>
      <c r="AO37" s="103"/>
      <c r="AP37" s="104">
        <f t="shared" si="3"/>
        <v>64.25999999999999</v>
      </c>
      <c r="AQ37" s="105">
        <v>54.47</v>
      </c>
      <c r="AR37" s="106"/>
      <c r="AS37" s="106">
        <v>11</v>
      </c>
      <c r="AT37" s="106">
        <v>3</v>
      </c>
      <c r="AU37" s="106">
        <v>3</v>
      </c>
      <c r="AV37" s="106">
        <v>1</v>
      </c>
      <c r="AW37" s="106"/>
      <c r="AX37" s="106"/>
      <c r="AY37" s="106"/>
      <c r="AZ37" s="107">
        <f t="shared" si="4"/>
        <v>68.47</v>
      </c>
      <c r="BA37" s="108">
        <v>50.43</v>
      </c>
      <c r="BB37" s="109">
        <v>15</v>
      </c>
      <c r="BC37" s="109">
        <v>1</v>
      </c>
      <c r="BD37" s="109">
        <v>1</v>
      </c>
      <c r="BE37" s="109"/>
      <c r="BF37" s="109"/>
      <c r="BG37" s="109"/>
      <c r="BH37" s="109"/>
      <c r="BI37" s="109"/>
      <c r="BJ37" s="110">
        <f t="shared" si="5"/>
        <v>51.43</v>
      </c>
      <c r="BK37" s="87"/>
      <c r="BL37" s="111">
        <f t="shared" si="6"/>
        <v>0.5366715758468334</v>
      </c>
      <c r="BM37" s="112">
        <f t="shared" si="7"/>
        <v>0.5439739413680782</v>
      </c>
      <c r="BN37" s="112">
        <f t="shared" si="8"/>
        <v>0.7332603539500091</v>
      </c>
      <c r="BO37" s="112">
        <f t="shared" si="9"/>
        <v>0.5731403672580143</v>
      </c>
      <c r="BP37" s="112">
        <f t="shared" si="10"/>
        <v>0.560099313567986</v>
      </c>
      <c r="BQ37" s="113">
        <f t="shared" si="11"/>
        <v>0.5899280575539568</v>
      </c>
      <c r="BR37" s="114">
        <f t="shared" si="12"/>
        <v>3.5370736095448776</v>
      </c>
      <c r="BS37" s="115">
        <f t="shared" si="13"/>
        <v>0.6946915542441667</v>
      </c>
      <c r="BT37" s="116">
        <f t="shared" si="14"/>
        <v>32</v>
      </c>
      <c r="BV37" s="117">
        <f t="shared" si="15"/>
        <v>318.96999999999997</v>
      </c>
    </row>
    <row r="38" spans="1:74" ht="12.75">
      <c r="A38" s="195">
        <v>37</v>
      </c>
      <c r="B38" s="287" t="s">
        <v>81</v>
      </c>
      <c r="C38" s="197">
        <v>39.23</v>
      </c>
      <c r="D38" s="94"/>
      <c r="E38" s="94">
        <v>7</v>
      </c>
      <c r="F38" s="94">
        <v>1</v>
      </c>
      <c r="G38" s="94"/>
      <c r="H38" s="94">
        <v>4</v>
      </c>
      <c r="I38" s="94"/>
      <c r="J38" s="94"/>
      <c r="K38" s="94"/>
      <c r="L38" s="95">
        <f aca="true" t="shared" si="16" ref="L38:L69">C38+F38*1+G38*2+H38*5+I38*10+J38*10+K38*3</f>
        <v>60.23</v>
      </c>
      <c r="M38" s="96">
        <v>32.02</v>
      </c>
      <c r="N38" s="97"/>
      <c r="O38" s="97">
        <v>8</v>
      </c>
      <c r="P38" s="97">
        <v>1</v>
      </c>
      <c r="Q38" s="97">
        <v>2</v>
      </c>
      <c r="R38" s="97">
        <v>1</v>
      </c>
      <c r="S38" s="97"/>
      <c r="T38" s="97"/>
      <c r="U38" s="97"/>
      <c r="V38" s="98">
        <f aca="true" t="shared" si="17" ref="V38:V69">M38+P38*1+Q38*2+R38*5+S38*10+T38*10+U38*3</f>
        <v>42.02</v>
      </c>
      <c r="W38" s="99">
        <v>47.75</v>
      </c>
      <c r="X38" s="100">
        <v>1</v>
      </c>
      <c r="Y38" s="100">
        <v>11</v>
      </c>
      <c r="Z38" s="100">
        <v>1</v>
      </c>
      <c r="AA38" s="100">
        <v>3</v>
      </c>
      <c r="AB38" s="100">
        <v>1</v>
      </c>
      <c r="AC38" s="100"/>
      <c r="AD38" s="100"/>
      <c r="AE38" s="100"/>
      <c r="AF38" s="101">
        <f aca="true" t="shared" si="18" ref="AF38:AF69">W38+Z38*1+AA38*2+AB38*5+AC38*10+AD38*10+AE38*3</f>
        <v>59.75</v>
      </c>
      <c r="AG38" s="102">
        <v>33.52</v>
      </c>
      <c r="AH38" s="103"/>
      <c r="AI38" s="103">
        <v>7</v>
      </c>
      <c r="AJ38" s="103">
        <v>4</v>
      </c>
      <c r="AK38" s="103">
        <v>5</v>
      </c>
      <c r="AL38" s="103"/>
      <c r="AM38" s="103"/>
      <c r="AN38" s="103"/>
      <c r="AO38" s="103"/>
      <c r="AP38" s="104">
        <f aca="true" t="shared" si="19" ref="AP38:AP69">AG38+AJ38*1+AK38*2+AL38*5+AM38*10+AN38*10+AO38*3</f>
        <v>47.52</v>
      </c>
      <c r="AQ38" s="105">
        <v>25.85</v>
      </c>
      <c r="AR38" s="106"/>
      <c r="AS38" s="106">
        <v>10</v>
      </c>
      <c r="AT38" s="106">
        <v>1</v>
      </c>
      <c r="AU38" s="106">
        <v>2</v>
      </c>
      <c r="AV38" s="106">
        <v>5</v>
      </c>
      <c r="AW38" s="106"/>
      <c r="AX38" s="106"/>
      <c r="AY38" s="106">
        <v>4</v>
      </c>
      <c r="AZ38" s="107">
        <f aca="true" t="shared" si="20" ref="AZ38:AZ69">AQ38+AT38*1+AU38*2+AV38*5+AW38*10+AX38*10+AY38*3</f>
        <v>67.85</v>
      </c>
      <c r="BA38" s="108">
        <v>43.86</v>
      </c>
      <c r="BB38" s="109">
        <v>15</v>
      </c>
      <c r="BC38" s="109"/>
      <c r="BD38" s="109">
        <v>1</v>
      </c>
      <c r="BE38" s="109">
        <v>1</v>
      </c>
      <c r="BF38" s="109"/>
      <c r="BG38" s="109"/>
      <c r="BH38" s="109"/>
      <c r="BI38" s="109">
        <v>1</v>
      </c>
      <c r="BJ38" s="110">
        <f aca="true" t="shared" si="21" ref="BJ38:BJ69">BA38+BD38*1+BE38*2+BF38*5+BG38*10+BH38*10+BI38*3</f>
        <v>49.86</v>
      </c>
      <c r="BK38" s="87"/>
      <c r="BL38" s="111">
        <f aca="true" t="shared" si="22" ref="BL38:BL69">$BL$5/L38</f>
        <v>0.30250705628424374</v>
      </c>
      <c r="BM38" s="112">
        <f aca="true" t="shared" si="23" ref="BM38:BM69">$BM$5/V38</f>
        <v>0.5961446930033317</v>
      </c>
      <c r="BN38" s="206">
        <f aca="true" t="shared" si="24" ref="BN38:BN69">$BN$5/AF38</f>
        <v>0.6726359832635983</v>
      </c>
      <c r="BO38" s="112">
        <f aca="true" t="shared" si="25" ref="BO38:BO69">$BO$5/AP38</f>
        <v>0.7750420875420875</v>
      </c>
      <c r="BP38" s="112">
        <f aca="true" t="shared" si="26" ref="BP38:BP69">$BP$5/AZ38</f>
        <v>0.5652173913043479</v>
      </c>
      <c r="BQ38" s="113">
        <f aca="true" t="shared" si="27" ref="BQ38:BQ69">$BQ$5/BJ38</f>
        <v>0.6085038106698757</v>
      </c>
      <c r="BR38" s="114">
        <f t="shared" si="12"/>
        <v>3.520051022067485</v>
      </c>
      <c r="BS38" s="115">
        <f aca="true" t="shared" si="28" ref="BS38:BS69">($BS$5*BR38)</f>
        <v>0.6913482685064836</v>
      </c>
      <c r="BT38" s="116">
        <f aca="true" t="shared" si="29" ref="BT38:BT69">(RANK(BS38,$BS$6:$BS$76))</f>
        <v>33</v>
      </c>
      <c r="BV38" s="117">
        <f aca="true" t="shared" si="30" ref="BV38:BV69">L38+V38+AF38+AP38+AZ38+BJ38</f>
        <v>327.23</v>
      </c>
    </row>
    <row r="39" spans="1:74" ht="12.75">
      <c r="A39" s="195">
        <v>38</v>
      </c>
      <c r="B39" s="296" t="s">
        <v>136</v>
      </c>
      <c r="C39" s="197">
        <v>33.7</v>
      </c>
      <c r="D39" s="94"/>
      <c r="E39" s="94">
        <v>10</v>
      </c>
      <c r="F39" s="94">
        <v>1</v>
      </c>
      <c r="G39" s="94">
        <v>1</v>
      </c>
      <c r="H39" s="94"/>
      <c r="I39" s="94"/>
      <c r="J39" s="94"/>
      <c r="K39" s="94"/>
      <c r="L39" s="95">
        <f t="shared" si="16"/>
        <v>36.7</v>
      </c>
      <c r="M39" s="96">
        <v>30.71</v>
      </c>
      <c r="N39" s="97"/>
      <c r="O39" s="97">
        <v>8</v>
      </c>
      <c r="P39" s="97">
        <v>3</v>
      </c>
      <c r="Q39" s="97">
        <v>1</v>
      </c>
      <c r="R39" s="97"/>
      <c r="S39" s="97"/>
      <c r="T39" s="97"/>
      <c r="U39" s="97">
        <v>2</v>
      </c>
      <c r="V39" s="98">
        <f t="shared" si="17"/>
        <v>41.71</v>
      </c>
      <c r="W39" s="99">
        <v>48.87</v>
      </c>
      <c r="X39" s="100">
        <v>1</v>
      </c>
      <c r="Y39" s="100">
        <v>7</v>
      </c>
      <c r="Z39" s="100">
        <v>5</v>
      </c>
      <c r="AA39" s="100">
        <v>4</v>
      </c>
      <c r="AB39" s="100"/>
      <c r="AC39" s="100"/>
      <c r="AD39" s="100"/>
      <c r="AE39" s="100"/>
      <c r="AF39" s="101">
        <f t="shared" si="18"/>
        <v>61.87</v>
      </c>
      <c r="AG39" s="102">
        <v>41.58</v>
      </c>
      <c r="AH39" s="103"/>
      <c r="AI39" s="103">
        <v>10</v>
      </c>
      <c r="AJ39" s="103">
        <v>3</v>
      </c>
      <c r="AK39" s="103">
        <v>1</v>
      </c>
      <c r="AL39" s="103">
        <v>2</v>
      </c>
      <c r="AM39" s="103"/>
      <c r="AN39" s="103"/>
      <c r="AO39" s="103"/>
      <c r="AP39" s="104">
        <f t="shared" si="19"/>
        <v>56.58</v>
      </c>
      <c r="AQ39" s="105">
        <v>45.72</v>
      </c>
      <c r="AR39" s="106"/>
      <c r="AS39" s="106">
        <v>5</v>
      </c>
      <c r="AT39" s="106">
        <v>10</v>
      </c>
      <c r="AU39" s="106">
        <v>1</v>
      </c>
      <c r="AV39" s="106">
        <v>2</v>
      </c>
      <c r="AW39" s="106"/>
      <c r="AX39" s="106"/>
      <c r="AY39" s="106"/>
      <c r="AZ39" s="107">
        <f t="shared" si="20"/>
        <v>67.72</v>
      </c>
      <c r="BA39" s="108">
        <v>54.26</v>
      </c>
      <c r="BB39" s="109">
        <v>15</v>
      </c>
      <c r="BC39" s="109">
        <v>1</v>
      </c>
      <c r="BD39" s="109">
        <v>1</v>
      </c>
      <c r="BE39" s="109"/>
      <c r="BF39" s="109"/>
      <c r="BG39" s="109"/>
      <c r="BH39" s="109"/>
      <c r="BI39" s="109"/>
      <c r="BJ39" s="110">
        <f t="shared" si="21"/>
        <v>55.26</v>
      </c>
      <c r="BK39" s="87"/>
      <c r="BL39" s="111">
        <f t="shared" si="22"/>
        <v>0.4964577656675749</v>
      </c>
      <c r="BM39" s="112">
        <f t="shared" si="23"/>
        <v>0.6005754015823543</v>
      </c>
      <c r="BN39" s="206">
        <f t="shared" si="24"/>
        <v>0.6495878454824632</v>
      </c>
      <c r="BO39" s="112">
        <f t="shared" si="25"/>
        <v>0.650936726758572</v>
      </c>
      <c r="BP39" s="112">
        <f t="shared" si="26"/>
        <v>0.5663024217365623</v>
      </c>
      <c r="BQ39" s="113">
        <f t="shared" si="27"/>
        <v>0.5490408975750996</v>
      </c>
      <c r="BR39" s="114">
        <f t="shared" si="12"/>
        <v>3.512901058802626</v>
      </c>
      <c r="BS39" s="115">
        <f t="shared" si="28"/>
        <v>0.6899439949058861</v>
      </c>
      <c r="BT39" s="116">
        <f t="shared" si="29"/>
        <v>34</v>
      </c>
      <c r="BV39" s="117">
        <f t="shared" si="30"/>
        <v>319.84000000000003</v>
      </c>
    </row>
    <row r="40" spans="1:74" ht="12.75">
      <c r="A40" s="195">
        <v>39</v>
      </c>
      <c r="B40" s="287" t="s">
        <v>98</v>
      </c>
      <c r="C40" s="197">
        <v>28.17</v>
      </c>
      <c r="D40" s="94"/>
      <c r="E40" s="94">
        <v>5</v>
      </c>
      <c r="F40" s="94">
        <v>5</v>
      </c>
      <c r="G40" s="94"/>
      <c r="H40" s="94">
        <v>2</v>
      </c>
      <c r="I40" s="94"/>
      <c r="J40" s="94"/>
      <c r="K40" s="94"/>
      <c r="L40" s="95">
        <f t="shared" si="16"/>
        <v>43.17</v>
      </c>
      <c r="M40" s="96">
        <v>33.73</v>
      </c>
      <c r="N40" s="97"/>
      <c r="O40" s="97">
        <v>7</v>
      </c>
      <c r="P40" s="97">
        <v>2</v>
      </c>
      <c r="Q40" s="97">
        <v>1</v>
      </c>
      <c r="R40" s="97">
        <v>2</v>
      </c>
      <c r="S40" s="97"/>
      <c r="T40" s="97"/>
      <c r="U40" s="97"/>
      <c r="V40" s="98">
        <f t="shared" si="17"/>
        <v>47.73</v>
      </c>
      <c r="W40" s="99">
        <v>45.06</v>
      </c>
      <c r="X40" s="100">
        <v>1</v>
      </c>
      <c r="Y40" s="100">
        <v>8</v>
      </c>
      <c r="Z40" s="100">
        <v>6</v>
      </c>
      <c r="AA40" s="100">
        <v>1</v>
      </c>
      <c r="AB40" s="100">
        <v>1</v>
      </c>
      <c r="AC40" s="100"/>
      <c r="AD40" s="100"/>
      <c r="AE40" s="100"/>
      <c r="AF40" s="101">
        <f t="shared" si="18"/>
        <v>58.06</v>
      </c>
      <c r="AG40" s="102">
        <v>42.64</v>
      </c>
      <c r="AH40" s="103"/>
      <c r="AI40" s="103">
        <v>8</v>
      </c>
      <c r="AJ40" s="103">
        <v>4</v>
      </c>
      <c r="AK40" s="103">
        <v>3</v>
      </c>
      <c r="AL40" s="103">
        <v>1</v>
      </c>
      <c r="AM40" s="103"/>
      <c r="AN40" s="103"/>
      <c r="AO40" s="103"/>
      <c r="AP40" s="104">
        <f t="shared" si="19"/>
        <v>57.64</v>
      </c>
      <c r="AQ40" s="105">
        <v>43.25</v>
      </c>
      <c r="AR40" s="106"/>
      <c r="AS40" s="106">
        <v>5</v>
      </c>
      <c r="AT40" s="106">
        <v>8</v>
      </c>
      <c r="AU40" s="106">
        <v>2</v>
      </c>
      <c r="AV40" s="106">
        <v>3</v>
      </c>
      <c r="AW40" s="106"/>
      <c r="AX40" s="106"/>
      <c r="AY40" s="106"/>
      <c r="AZ40" s="107">
        <f t="shared" si="20"/>
        <v>70.25</v>
      </c>
      <c r="BA40" s="108">
        <v>45.64</v>
      </c>
      <c r="BB40" s="109">
        <v>15</v>
      </c>
      <c r="BC40" s="109">
        <v>2</v>
      </c>
      <c r="BD40" s="109"/>
      <c r="BE40" s="109"/>
      <c r="BF40" s="109"/>
      <c r="BG40" s="109"/>
      <c r="BH40" s="109"/>
      <c r="BI40" s="109"/>
      <c r="BJ40" s="110">
        <f t="shared" si="21"/>
        <v>45.64</v>
      </c>
      <c r="BK40" s="87"/>
      <c r="BL40" s="111">
        <f t="shared" si="22"/>
        <v>0.4220523511697938</v>
      </c>
      <c r="BM40" s="112">
        <f t="shared" si="23"/>
        <v>0.5248271527341295</v>
      </c>
      <c r="BN40" s="112">
        <f t="shared" si="24"/>
        <v>0.6922149500516707</v>
      </c>
      <c r="BO40" s="112">
        <f t="shared" si="25"/>
        <v>0.6389659958362248</v>
      </c>
      <c r="BP40" s="112">
        <f t="shared" si="26"/>
        <v>0.5459074733096085</v>
      </c>
      <c r="BQ40" s="113">
        <f t="shared" si="27"/>
        <v>0.6647677475898335</v>
      </c>
      <c r="BR40" s="114">
        <f t="shared" si="12"/>
        <v>3.488735670691261</v>
      </c>
      <c r="BS40" s="115">
        <f t="shared" si="28"/>
        <v>0.6851978423291638</v>
      </c>
      <c r="BT40" s="116">
        <f t="shared" si="29"/>
        <v>35</v>
      </c>
      <c r="BV40" s="117">
        <f t="shared" si="30"/>
        <v>322.49</v>
      </c>
    </row>
    <row r="41" spans="1:74" ht="12.75">
      <c r="A41" s="195">
        <v>40</v>
      </c>
      <c r="B41" s="287" t="s">
        <v>128</v>
      </c>
      <c r="C41" s="197">
        <v>40.82</v>
      </c>
      <c r="D41" s="94"/>
      <c r="E41" s="94">
        <v>9</v>
      </c>
      <c r="F41" s="94">
        <v>3</v>
      </c>
      <c r="G41" s="94"/>
      <c r="H41" s="94"/>
      <c r="I41" s="94"/>
      <c r="J41" s="94"/>
      <c r="K41" s="94"/>
      <c r="L41" s="95">
        <f t="shared" si="16"/>
        <v>43.82</v>
      </c>
      <c r="M41" s="96">
        <v>46.75</v>
      </c>
      <c r="N41" s="97"/>
      <c r="O41" s="97">
        <v>9</v>
      </c>
      <c r="P41" s="97">
        <v>3</v>
      </c>
      <c r="Q41" s="97"/>
      <c r="R41" s="97"/>
      <c r="S41" s="97"/>
      <c r="T41" s="97"/>
      <c r="U41" s="97"/>
      <c r="V41" s="98">
        <f t="shared" si="17"/>
        <v>49.75</v>
      </c>
      <c r="W41" s="99">
        <v>43.01</v>
      </c>
      <c r="X41" s="100">
        <v>1</v>
      </c>
      <c r="Y41" s="100">
        <v>9</v>
      </c>
      <c r="Z41" s="100">
        <v>4</v>
      </c>
      <c r="AA41" s="100">
        <v>2</v>
      </c>
      <c r="AB41" s="100">
        <v>1</v>
      </c>
      <c r="AC41" s="100"/>
      <c r="AD41" s="100"/>
      <c r="AE41" s="100"/>
      <c r="AF41" s="101">
        <f t="shared" si="18"/>
        <v>56.01</v>
      </c>
      <c r="AG41" s="102">
        <v>49.07</v>
      </c>
      <c r="AH41" s="103"/>
      <c r="AI41" s="103">
        <v>8</v>
      </c>
      <c r="AJ41" s="103">
        <v>6</v>
      </c>
      <c r="AK41" s="103"/>
      <c r="AL41" s="103">
        <v>2</v>
      </c>
      <c r="AM41" s="103"/>
      <c r="AN41" s="103"/>
      <c r="AO41" s="103"/>
      <c r="AP41" s="104">
        <f t="shared" si="19"/>
        <v>65.07</v>
      </c>
      <c r="AQ41" s="105">
        <v>47.61</v>
      </c>
      <c r="AR41" s="106"/>
      <c r="AS41" s="106">
        <v>7</v>
      </c>
      <c r="AT41" s="106">
        <v>5</v>
      </c>
      <c r="AU41" s="106">
        <v>4</v>
      </c>
      <c r="AV41" s="106">
        <v>2</v>
      </c>
      <c r="AW41" s="106"/>
      <c r="AX41" s="106"/>
      <c r="AY41" s="106">
        <v>4</v>
      </c>
      <c r="AZ41" s="107">
        <f t="shared" si="20"/>
        <v>82.61</v>
      </c>
      <c r="BA41" s="108">
        <v>38.31</v>
      </c>
      <c r="BB41" s="109">
        <v>15</v>
      </c>
      <c r="BC41" s="109">
        <v>1</v>
      </c>
      <c r="BD41" s="109">
        <v>1</v>
      </c>
      <c r="BE41" s="109"/>
      <c r="BF41" s="109"/>
      <c r="BG41" s="109"/>
      <c r="BH41" s="109"/>
      <c r="BI41" s="109"/>
      <c r="BJ41" s="110">
        <f t="shared" si="21"/>
        <v>39.31</v>
      </c>
      <c r="BK41" s="87"/>
      <c r="BL41" s="111">
        <f t="shared" si="22"/>
        <v>0.4157918758557736</v>
      </c>
      <c r="BM41" s="112">
        <f t="shared" si="23"/>
        <v>0.5035175879396985</v>
      </c>
      <c r="BN41" s="112">
        <f t="shared" si="24"/>
        <v>0.717550437421889</v>
      </c>
      <c r="BO41" s="112">
        <f t="shared" si="25"/>
        <v>0.566005839864761</v>
      </c>
      <c r="BP41" s="112">
        <f t="shared" si="26"/>
        <v>0.4642295121655974</v>
      </c>
      <c r="BQ41" s="113">
        <f t="shared" si="27"/>
        <v>0.7718137878402441</v>
      </c>
      <c r="BR41" s="114">
        <f t="shared" si="12"/>
        <v>3.4389090410879635</v>
      </c>
      <c r="BS41" s="115">
        <f t="shared" si="28"/>
        <v>0.6754117472169626</v>
      </c>
      <c r="BT41" s="116">
        <f t="shared" si="29"/>
        <v>36</v>
      </c>
      <c r="BV41" s="117">
        <f t="shared" si="30"/>
        <v>336.57</v>
      </c>
    </row>
    <row r="42" spans="1:74" s="168" customFormat="1" ht="12.75">
      <c r="A42" s="195">
        <v>41</v>
      </c>
      <c r="B42" s="287" t="s">
        <v>83</v>
      </c>
      <c r="C42" s="197">
        <v>38.43</v>
      </c>
      <c r="D42" s="94"/>
      <c r="E42" s="94">
        <v>5</v>
      </c>
      <c r="F42" s="94">
        <v>5</v>
      </c>
      <c r="G42" s="94">
        <v>2</v>
      </c>
      <c r="H42" s="94"/>
      <c r="I42" s="94"/>
      <c r="J42" s="94"/>
      <c r="K42" s="94"/>
      <c r="L42" s="95">
        <f t="shared" si="16"/>
        <v>47.43</v>
      </c>
      <c r="M42" s="96">
        <v>35.7</v>
      </c>
      <c r="N42" s="97"/>
      <c r="O42" s="97">
        <v>12</v>
      </c>
      <c r="P42" s="97"/>
      <c r="Q42" s="97"/>
      <c r="R42" s="97"/>
      <c r="S42" s="97"/>
      <c r="T42" s="97"/>
      <c r="U42" s="97"/>
      <c r="V42" s="98">
        <f t="shared" si="17"/>
        <v>35.7</v>
      </c>
      <c r="W42" s="99">
        <v>51.84</v>
      </c>
      <c r="X42" s="100">
        <v>1</v>
      </c>
      <c r="Y42" s="100">
        <v>7</v>
      </c>
      <c r="Z42" s="100">
        <v>6</v>
      </c>
      <c r="AA42" s="100">
        <v>2</v>
      </c>
      <c r="AB42" s="100">
        <v>1</v>
      </c>
      <c r="AC42" s="100"/>
      <c r="AD42" s="100"/>
      <c r="AE42" s="100"/>
      <c r="AF42" s="101">
        <f t="shared" si="18"/>
        <v>66.84</v>
      </c>
      <c r="AG42" s="102">
        <v>43.64</v>
      </c>
      <c r="AH42" s="103"/>
      <c r="AI42" s="103">
        <v>8</v>
      </c>
      <c r="AJ42" s="103">
        <v>2</v>
      </c>
      <c r="AK42" s="103">
        <v>6</v>
      </c>
      <c r="AL42" s="103"/>
      <c r="AM42" s="103"/>
      <c r="AN42" s="103"/>
      <c r="AO42" s="103"/>
      <c r="AP42" s="104">
        <f t="shared" si="19"/>
        <v>57.64</v>
      </c>
      <c r="AQ42" s="105">
        <v>49.99</v>
      </c>
      <c r="AR42" s="106"/>
      <c r="AS42" s="106">
        <v>4</v>
      </c>
      <c r="AT42" s="106">
        <v>6</v>
      </c>
      <c r="AU42" s="106">
        <v>8</v>
      </c>
      <c r="AV42" s="106"/>
      <c r="AW42" s="106"/>
      <c r="AX42" s="106"/>
      <c r="AY42" s="106"/>
      <c r="AZ42" s="107">
        <f t="shared" si="20"/>
        <v>71.99000000000001</v>
      </c>
      <c r="BA42" s="108">
        <v>47.32</v>
      </c>
      <c r="BB42" s="109">
        <v>15</v>
      </c>
      <c r="BC42" s="109">
        <v>1</v>
      </c>
      <c r="BD42" s="109"/>
      <c r="BE42" s="109"/>
      <c r="BF42" s="109">
        <v>1</v>
      </c>
      <c r="BG42" s="109"/>
      <c r="BH42" s="109"/>
      <c r="BI42" s="109"/>
      <c r="BJ42" s="110">
        <f t="shared" si="21"/>
        <v>52.32</v>
      </c>
      <c r="BK42" s="87"/>
      <c r="BL42" s="111">
        <f t="shared" si="22"/>
        <v>0.3841450558718111</v>
      </c>
      <c r="BM42" s="112">
        <f t="shared" si="23"/>
        <v>0.7016806722689075</v>
      </c>
      <c r="BN42" s="206">
        <f t="shared" si="24"/>
        <v>0.6012866546977856</v>
      </c>
      <c r="BO42" s="112">
        <f t="shared" si="25"/>
        <v>0.6389659958362248</v>
      </c>
      <c r="BP42" s="112">
        <f t="shared" si="26"/>
        <v>0.5327128767884428</v>
      </c>
      <c r="BQ42" s="113">
        <f t="shared" si="27"/>
        <v>0.5798929663608563</v>
      </c>
      <c r="BR42" s="114">
        <f t="shared" si="12"/>
        <v>3.4386842218240283</v>
      </c>
      <c r="BS42" s="115">
        <f t="shared" si="28"/>
        <v>0.6753675920590191</v>
      </c>
      <c r="BT42" s="116">
        <f t="shared" si="29"/>
        <v>37</v>
      </c>
      <c r="BU42"/>
      <c r="BV42" s="117">
        <f t="shared" si="30"/>
        <v>331.92</v>
      </c>
    </row>
    <row r="43" spans="1:74" ht="12.75">
      <c r="A43" s="195">
        <v>42</v>
      </c>
      <c r="B43" s="287" t="s">
        <v>82</v>
      </c>
      <c r="C43" s="197">
        <v>31.93</v>
      </c>
      <c r="D43" s="94"/>
      <c r="E43" s="94">
        <v>11</v>
      </c>
      <c r="F43" s="94">
        <v>1</v>
      </c>
      <c r="G43" s="94"/>
      <c r="H43" s="94"/>
      <c r="I43" s="94"/>
      <c r="J43" s="94"/>
      <c r="K43" s="94">
        <v>2</v>
      </c>
      <c r="L43" s="95">
        <f t="shared" si="16"/>
        <v>38.93</v>
      </c>
      <c r="M43" s="96">
        <v>23.34</v>
      </c>
      <c r="N43" s="97"/>
      <c r="O43" s="97">
        <v>4</v>
      </c>
      <c r="P43" s="97">
        <v>5</v>
      </c>
      <c r="Q43" s="97"/>
      <c r="R43" s="97">
        <v>3</v>
      </c>
      <c r="S43" s="97"/>
      <c r="T43" s="97"/>
      <c r="U43" s="97">
        <v>2</v>
      </c>
      <c r="V43" s="98">
        <f t="shared" si="17"/>
        <v>49.34</v>
      </c>
      <c r="W43" s="99">
        <v>46.35</v>
      </c>
      <c r="X43" s="100">
        <v>1</v>
      </c>
      <c r="Y43" s="100">
        <v>13</v>
      </c>
      <c r="Z43" s="100">
        <v>3</v>
      </c>
      <c r="AA43" s="100"/>
      <c r="AB43" s="100"/>
      <c r="AC43" s="100"/>
      <c r="AD43" s="100"/>
      <c r="AE43" s="100"/>
      <c r="AF43" s="101">
        <f t="shared" si="18"/>
        <v>49.35</v>
      </c>
      <c r="AG43" s="102">
        <v>42.36</v>
      </c>
      <c r="AH43" s="103"/>
      <c r="AI43" s="103">
        <v>8</v>
      </c>
      <c r="AJ43" s="103">
        <v>5</v>
      </c>
      <c r="AK43" s="103">
        <v>3</v>
      </c>
      <c r="AL43" s="103"/>
      <c r="AM43" s="103"/>
      <c r="AN43" s="103"/>
      <c r="AO43" s="103"/>
      <c r="AP43" s="104">
        <f t="shared" si="19"/>
        <v>53.36</v>
      </c>
      <c r="AQ43" s="105">
        <v>49.39</v>
      </c>
      <c r="AR43" s="106"/>
      <c r="AS43" s="106">
        <v>9</v>
      </c>
      <c r="AT43" s="106">
        <v>3</v>
      </c>
      <c r="AU43" s="106">
        <v>4</v>
      </c>
      <c r="AV43" s="106">
        <v>2</v>
      </c>
      <c r="AW43" s="106"/>
      <c r="AX43" s="106"/>
      <c r="AY43" s="106"/>
      <c r="AZ43" s="107">
        <f t="shared" si="20"/>
        <v>70.39</v>
      </c>
      <c r="BA43" s="108">
        <v>75.54</v>
      </c>
      <c r="BB43" s="109">
        <v>15</v>
      </c>
      <c r="BC43" s="109"/>
      <c r="BD43" s="109">
        <v>2</v>
      </c>
      <c r="BE43" s="109"/>
      <c r="BF43" s="109"/>
      <c r="BG43" s="109"/>
      <c r="BH43" s="109"/>
      <c r="BI43" s="109"/>
      <c r="BJ43" s="110">
        <f t="shared" si="21"/>
        <v>77.54</v>
      </c>
      <c r="BK43" s="87"/>
      <c r="BL43" s="111">
        <f t="shared" si="22"/>
        <v>0.46801952221936804</v>
      </c>
      <c r="BM43" s="112">
        <f t="shared" si="23"/>
        <v>0.5077016619375759</v>
      </c>
      <c r="BN43" s="206">
        <f t="shared" si="24"/>
        <v>0.8143870314083079</v>
      </c>
      <c r="BO43" s="112">
        <f t="shared" si="25"/>
        <v>0.6902173913043478</v>
      </c>
      <c r="BP43" s="112">
        <f t="shared" si="26"/>
        <v>0.5448217076289246</v>
      </c>
      <c r="BQ43" s="113">
        <f t="shared" si="27"/>
        <v>0.39128191900954346</v>
      </c>
      <c r="BR43" s="114">
        <f t="shared" si="12"/>
        <v>3.4164292335080675</v>
      </c>
      <c r="BS43" s="115">
        <f t="shared" si="28"/>
        <v>0.6709966475637786</v>
      </c>
      <c r="BT43" s="116">
        <f t="shared" si="29"/>
        <v>38</v>
      </c>
      <c r="BV43" s="117">
        <f t="shared" si="30"/>
        <v>338.91</v>
      </c>
    </row>
    <row r="44" spans="1:74" ht="12.75">
      <c r="A44" s="195">
        <v>43</v>
      </c>
      <c r="B44" s="296" t="s">
        <v>72</v>
      </c>
      <c r="C44" s="197">
        <v>33.22</v>
      </c>
      <c r="D44" s="94"/>
      <c r="E44" s="94">
        <v>6</v>
      </c>
      <c r="F44" s="94">
        <v>4</v>
      </c>
      <c r="G44" s="94">
        <v>1</v>
      </c>
      <c r="H44" s="94">
        <v>1</v>
      </c>
      <c r="I44" s="94"/>
      <c r="J44" s="94"/>
      <c r="K44" s="94">
        <v>2</v>
      </c>
      <c r="L44" s="95">
        <f t="shared" si="16"/>
        <v>50.22</v>
      </c>
      <c r="M44" s="96">
        <v>30.4</v>
      </c>
      <c r="N44" s="97"/>
      <c r="O44" s="97">
        <v>10</v>
      </c>
      <c r="P44" s="97">
        <v>1</v>
      </c>
      <c r="Q44" s="97">
        <v>1</v>
      </c>
      <c r="R44" s="97"/>
      <c r="S44" s="97"/>
      <c r="T44" s="97"/>
      <c r="U44" s="97"/>
      <c r="V44" s="98">
        <f t="shared" si="17"/>
        <v>33.4</v>
      </c>
      <c r="W44" s="99">
        <v>53.11</v>
      </c>
      <c r="X44" s="100">
        <v>1</v>
      </c>
      <c r="Y44" s="100">
        <v>10</v>
      </c>
      <c r="Z44" s="100">
        <v>1</v>
      </c>
      <c r="AA44" s="100">
        <v>4</v>
      </c>
      <c r="AB44" s="100">
        <v>1</v>
      </c>
      <c r="AC44" s="100"/>
      <c r="AD44" s="100"/>
      <c r="AE44" s="100"/>
      <c r="AF44" s="101">
        <f t="shared" si="18"/>
        <v>67.11</v>
      </c>
      <c r="AG44" s="102">
        <v>45.75</v>
      </c>
      <c r="AH44" s="103"/>
      <c r="AI44" s="103">
        <v>6</v>
      </c>
      <c r="AJ44" s="103">
        <v>6</v>
      </c>
      <c r="AK44" s="103">
        <v>3</v>
      </c>
      <c r="AL44" s="103">
        <v>1</v>
      </c>
      <c r="AM44" s="103"/>
      <c r="AN44" s="103"/>
      <c r="AO44" s="103"/>
      <c r="AP44" s="104">
        <f t="shared" si="19"/>
        <v>62.75</v>
      </c>
      <c r="AQ44" s="105">
        <v>44.02</v>
      </c>
      <c r="AR44" s="106"/>
      <c r="AS44" s="106">
        <v>11</v>
      </c>
      <c r="AT44" s="106">
        <v>5</v>
      </c>
      <c r="AU44" s="106">
        <v>1</v>
      </c>
      <c r="AV44" s="106">
        <v>1</v>
      </c>
      <c r="AW44" s="106"/>
      <c r="AX44" s="106"/>
      <c r="AY44" s="106">
        <v>2</v>
      </c>
      <c r="AZ44" s="107">
        <f t="shared" si="20"/>
        <v>62.02</v>
      </c>
      <c r="BA44" s="108">
        <v>54.4</v>
      </c>
      <c r="BB44" s="109">
        <v>15</v>
      </c>
      <c r="BC44" s="109"/>
      <c r="BD44" s="109"/>
      <c r="BE44" s="109">
        <v>1</v>
      </c>
      <c r="BF44" s="109">
        <v>1</v>
      </c>
      <c r="BG44" s="109"/>
      <c r="BH44" s="109"/>
      <c r="BI44" s="109"/>
      <c r="BJ44" s="110">
        <f t="shared" si="21"/>
        <v>61.4</v>
      </c>
      <c r="BK44" s="87"/>
      <c r="BL44" s="111">
        <f t="shared" si="22"/>
        <v>0.3628036638789327</v>
      </c>
      <c r="BM44" s="112">
        <f t="shared" si="23"/>
        <v>0.75</v>
      </c>
      <c r="BN44" s="206">
        <f t="shared" si="24"/>
        <v>0.598867530919386</v>
      </c>
      <c r="BO44" s="112">
        <f t="shared" si="25"/>
        <v>0.5869322709163346</v>
      </c>
      <c r="BP44" s="112">
        <f t="shared" si="26"/>
        <v>0.6183489197033215</v>
      </c>
      <c r="BQ44" s="113">
        <f t="shared" si="27"/>
        <v>0.49413680781758956</v>
      </c>
      <c r="BR44" s="114">
        <f t="shared" si="12"/>
        <v>3.4110891932355645</v>
      </c>
      <c r="BS44" s="115">
        <f t="shared" si="28"/>
        <v>0.6699478481080305</v>
      </c>
      <c r="BT44" s="116">
        <f t="shared" si="29"/>
        <v>39</v>
      </c>
      <c r="BV44" s="117">
        <f t="shared" si="30"/>
        <v>336.9</v>
      </c>
    </row>
    <row r="45" spans="1:74" ht="12.75">
      <c r="A45" s="195">
        <v>39</v>
      </c>
      <c r="B45" s="287" t="s">
        <v>94</v>
      </c>
      <c r="C45" s="197">
        <v>33.41</v>
      </c>
      <c r="D45" s="94"/>
      <c r="E45" s="94">
        <v>5</v>
      </c>
      <c r="F45" s="94">
        <v>4</v>
      </c>
      <c r="G45" s="94"/>
      <c r="H45" s="94">
        <v>3</v>
      </c>
      <c r="I45" s="94"/>
      <c r="J45" s="94"/>
      <c r="K45" s="94"/>
      <c r="L45" s="95">
        <f t="shared" si="16"/>
        <v>52.41</v>
      </c>
      <c r="M45" s="96">
        <v>35.2</v>
      </c>
      <c r="N45" s="97"/>
      <c r="O45" s="97">
        <v>8</v>
      </c>
      <c r="P45" s="97">
        <v>4</v>
      </c>
      <c r="Q45" s="97"/>
      <c r="R45" s="97"/>
      <c r="S45" s="97"/>
      <c r="T45" s="97"/>
      <c r="U45" s="97"/>
      <c r="V45" s="98">
        <f t="shared" si="17"/>
        <v>39.2</v>
      </c>
      <c r="W45" s="99">
        <v>49.88</v>
      </c>
      <c r="X45" s="100">
        <v>1</v>
      </c>
      <c r="Y45" s="100">
        <v>5</v>
      </c>
      <c r="Z45" s="100">
        <v>6</v>
      </c>
      <c r="AA45" s="100">
        <v>5</v>
      </c>
      <c r="AB45" s="100"/>
      <c r="AC45" s="100"/>
      <c r="AD45" s="100"/>
      <c r="AE45" s="100"/>
      <c r="AF45" s="101">
        <f t="shared" si="18"/>
        <v>65.88</v>
      </c>
      <c r="AG45" s="102">
        <v>43.28</v>
      </c>
      <c r="AH45" s="103"/>
      <c r="AI45" s="103">
        <v>6</v>
      </c>
      <c r="AJ45" s="103">
        <v>5</v>
      </c>
      <c r="AK45" s="103">
        <v>4</v>
      </c>
      <c r="AL45" s="103">
        <v>1</v>
      </c>
      <c r="AM45" s="103"/>
      <c r="AN45" s="103"/>
      <c r="AO45" s="103"/>
      <c r="AP45" s="104">
        <f t="shared" si="19"/>
        <v>61.28</v>
      </c>
      <c r="AQ45" s="105">
        <v>41.95</v>
      </c>
      <c r="AR45" s="106"/>
      <c r="AS45" s="106">
        <v>12</v>
      </c>
      <c r="AT45" s="106">
        <v>3</v>
      </c>
      <c r="AU45" s="106">
        <v>2</v>
      </c>
      <c r="AV45" s="106">
        <v>1</v>
      </c>
      <c r="AW45" s="106"/>
      <c r="AX45" s="106"/>
      <c r="AY45" s="106"/>
      <c r="AZ45" s="107">
        <f t="shared" si="20"/>
        <v>53.95</v>
      </c>
      <c r="BA45" s="108">
        <v>62.12</v>
      </c>
      <c r="BB45" s="109">
        <v>15</v>
      </c>
      <c r="BC45" s="109"/>
      <c r="BD45" s="109">
        <v>1</v>
      </c>
      <c r="BE45" s="109"/>
      <c r="BF45" s="109">
        <v>1</v>
      </c>
      <c r="BG45" s="109"/>
      <c r="BH45" s="109"/>
      <c r="BI45" s="109"/>
      <c r="BJ45" s="110">
        <f t="shared" si="21"/>
        <v>68.12</v>
      </c>
      <c r="BK45" s="87"/>
      <c r="BL45" s="111">
        <f t="shared" si="22"/>
        <v>0.34764357946956687</v>
      </c>
      <c r="BM45" s="112">
        <f t="shared" si="23"/>
        <v>0.6390306122448979</v>
      </c>
      <c r="BN45" s="112">
        <f t="shared" si="24"/>
        <v>0.6100485731633273</v>
      </c>
      <c r="BO45" s="112">
        <f t="shared" si="25"/>
        <v>0.6010117493472584</v>
      </c>
      <c r="BP45" s="112">
        <f t="shared" si="26"/>
        <v>0.7108433734939759</v>
      </c>
      <c r="BQ45" s="113">
        <f t="shared" si="27"/>
        <v>0.4453904873752202</v>
      </c>
      <c r="BR45" s="114">
        <f t="shared" si="12"/>
        <v>3.353968375094247</v>
      </c>
      <c r="BS45" s="115">
        <f t="shared" si="28"/>
        <v>0.6587291531317063</v>
      </c>
      <c r="BT45" s="116">
        <f t="shared" si="29"/>
        <v>40</v>
      </c>
      <c r="BV45" s="117">
        <f t="shared" si="30"/>
        <v>340.84000000000003</v>
      </c>
    </row>
    <row r="46" spans="1:74" ht="12.75">
      <c r="A46" s="195">
        <v>44</v>
      </c>
      <c r="B46" s="287" t="s">
        <v>59</v>
      </c>
      <c r="C46" s="197">
        <v>33.97</v>
      </c>
      <c r="D46" s="94"/>
      <c r="E46" s="94">
        <v>5</v>
      </c>
      <c r="F46" s="94">
        <v>6</v>
      </c>
      <c r="G46" s="94">
        <v>1</v>
      </c>
      <c r="H46" s="94"/>
      <c r="I46" s="94"/>
      <c r="J46" s="94"/>
      <c r="K46" s="94"/>
      <c r="L46" s="95">
        <f t="shared" si="16"/>
        <v>41.97</v>
      </c>
      <c r="M46" s="96">
        <v>34.37</v>
      </c>
      <c r="N46" s="97"/>
      <c r="O46" s="97">
        <v>8</v>
      </c>
      <c r="P46" s="97">
        <v>3</v>
      </c>
      <c r="Q46" s="97">
        <v>1</v>
      </c>
      <c r="R46" s="97"/>
      <c r="S46" s="97"/>
      <c r="T46" s="97"/>
      <c r="U46" s="97"/>
      <c r="V46" s="98">
        <f t="shared" si="17"/>
        <v>39.37</v>
      </c>
      <c r="W46" s="99">
        <v>48.05</v>
      </c>
      <c r="X46" s="100">
        <v>1</v>
      </c>
      <c r="Y46" s="100">
        <v>12</v>
      </c>
      <c r="Z46" s="100">
        <v>4</v>
      </c>
      <c r="AA46" s="100"/>
      <c r="AB46" s="100"/>
      <c r="AC46" s="100"/>
      <c r="AD46" s="100"/>
      <c r="AE46" s="100"/>
      <c r="AF46" s="101">
        <f t="shared" si="18"/>
        <v>52.05</v>
      </c>
      <c r="AG46" s="102">
        <v>45.49</v>
      </c>
      <c r="AH46" s="103"/>
      <c r="AI46" s="103">
        <v>7</v>
      </c>
      <c r="AJ46" s="103">
        <v>5</v>
      </c>
      <c r="AK46" s="103">
        <v>3</v>
      </c>
      <c r="AL46" s="103">
        <v>1</v>
      </c>
      <c r="AM46" s="103"/>
      <c r="AN46" s="103"/>
      <c r="AO46" s="103"/>
      <c r="AP46" s="104">
        <f t="shared" si="19"/>
        <v>61.49</v>
      </c>
      <c r="AQ46" s="105">
        <v>49.94</v>
      </c>
      <c r="AR46" s="106"/>
      <c r="AS46" s="106">
        <v>9</v>
      </c>
      <c r="AT46" s="106">
        <v>6</v>
      </c>
      <c r="AU46" s="106">
        <v>2</v>
      </c>
      <c r="AV46" s="106">
        <v>1</v>
      </c>
      <c r="AW46" s="106"/>
      <c r="AX46" s="106"/>
      <c r="AY46" s="106"/>
      <c r="AZ46" s="107">
        <f t="shared" si="20"/>
        <v>64.94</v>
      </c>
      <c r="BA46" s="108">
        <v>90.73</v>
      </c>
      <c r="BB46" s="109">
        <v>15</v>
      </c>
      <c r="BC46" s="109"/>
      <c r="BD46" s="109"/>
      <c r="BE46" s="109">
        <v>1</v>
      </c>
      <c r="BF46" s="109">
        <v>1</v>
      </c>
      <c r="BG46" s="109"/>
      <c r="BH46" s="109"/>
      <c r="BI46" s="109"/>
      <c r="BJ46" s="110">
        <f t="shared" si="21"/>
        <v>97.73</v>
      </c>
      <c r="BK46" s="87"/>
      <c r="BL46" s="111">
        <f t="shared" si="22"/>
        <v>0.43411960924469856</v>
      </c>
      <c r="BM46" s="112">
        <f t="shared" si="23"/>
        <v>0.6362712725425451</v>
      </c>
      <c r="BN46" s="112">
        <f t="shared" si="24"/>
        <v>0.7721421709894333</v>
      </c>
      <c r="BO46" s="112">
        <f t="shared" si="25"/>
        <v>0.5989591803545291</v>
      </c>
      <c r="BP46" s="112">
        <f t="shared" si="26"/>
        <v>0.5905451185709887</v>
      </c>
      <c r="BQ46" s="113">
        <f t="shared" si="27"/>
        <v>0.3104471503120843</v>
      </c>
      <c r="BR46" s="114">
        <f>(SUM(BL46:BQ46))</f>
        <v>3.3424845020142793</v>
      </c>
      <c r="BS46" s="115">
        <f t="shared" si="28"/>
        <v>0.6564736870262972</v>
      </c>
      <c r="BT46" s="116">
        <f t="shared" si="29"/>
        <v>41</v>
      </c>
      <c r="BV46" s="253">
        <f t="shared" si="30"/>
        <v>357.55</v>
      </c>
    </row>
    <row r="47" spans="1:74" ht="12.75">
      <c r="A47" s="195">
        <v>45</v>
      </c>
      <c r="B47" s="287" t="s">
        <v>88</v>
      </c>
      <c r="C47" s="197">
        <v>34.63</v>
      </c>
      <c r="D47" s="94"/>
      <c r="E47" s="94">
        <v>10</v>
      </c>
      <c r="F47" s="94">
        <v>2</v>
      </c>
      <c r="G47" s="94"/>
      <c r="H47" s="94"/>
      <c r="I47" s="94"/>
      <c r="J47" s="94"/>
      <c r="K47" s="94"/>
      <c r="L47" s="95">
        <f t="shared" si="16"/>
        <v>36.63</v>
      </c>
      <c r="M47" s="96">
        <v>49.6</v>
      </c>
      <c r="N47" s="97"/>
      <c r="O47" s="97">
        <v>8</v>
      </c>
      <c r="P47" s="97">
        <v>4</v>
      </c>
      <c r="Q47" s="97"/>
      <c r="R47" s="97"/>
      <c r="S47" s="97"/>
      <c r="T47" s="97"/>
      <c r="U47" s="97"/>
      <c r="V47" s="98">
        <f t="shared" si="17"/>
        <v>53.6</v>
      </c>
      <c r="W47" s="99">
        <v>43.83</v>
      </c>
      <c r="X47" s="100">
        <v>1</v>
      </c>
      <c r="Y47" s="100">
        <v>11</v>
      </c>
      <c r="Z47" s="100">
        <v>4</v>
      </c>
      <c r="AA47" s="100">
        <v>1</v>
      </c>
      <c r="AB47" s="100"/>
      <c r="AC47" s="100"/>
      <c r="AD47" s="100"/>
      <c r="AE47" s="100"/>
      <c r="AF47" s="101">
        <f t="shared" si="18"/>
        <v>49.83</v>
      </c>
      <c r="AG47" s="102">
        <v>47.73</v>
      </c>
      <c r="AH47" s="103"/>
      <c r="AI47" s="103">
        <v>3</v>
      </c>
      <c r="AJ47" s="103">
        <v>9</v>
      </c>
      <c r="AK47" s="103">
        <v>3</v>
      </c>
      <c r="AL47" s="103">
        <v>1</v>
      </c>
      <c r="AM47" s="103"/>
      <c r="AN47" s="103"/>
      <c r="AO47" s="103"/>
      <c r="AP47" s="104">
        <f t="shared" si="19"/>
        <v>67.72999999999999</v>
      </c>
      <c r="AQ47" s="105">
        <v>46.87</v>
      </c>
      <c r="AR47" s="106"/>
      <c r="AS47" s="106">
        <v>6</v>
      </c>
      <c r="AT47" s="106">
        <v>8</v>
      </c>
      <c r="AU47" s="106">
        <v>4</v>
      </c>
      <c r="AV47" s="106"/>
      <c r="AW47" s="106"/>
      <c r="AX47" s="106"/>
      <c r="AY47" s="106"/>
      <c r="AZ47" s="107">
        <f t="shared" si="20"/>
        <v>62.87</v>
      </c>
      <c r="BA47" s="108">
        <v>66.7</v>
      </c>
      <c r="BB47" s="109">
        <v>15</v>
      </c>
      <c r="BC47" s="109"/>
      <c r="BD47" s="109"/>
      <c r="BE47" s="109">
        <v>1</v>
      </c>
      <c r="BF47" s="109">
        <v>1</v>
      </c>
      <c r="BG47" s="109"/>
      <c r="BH47" s="109"/>
      <c r="BI47" s="109"/>
      <c r="BJ47" s="110">
        <f t="shared" si="21"/>
        <v>73.7</v>
      </c>
      <c r="BK47" s="87"/>
      <c r="BL47" s="111">
        <f t="shared" si="22"/>
        <v>0.49740649740649734</v>
      </c>
      <c r="BM47" s="112">
        <f t="shared" si="23"/>
        <v>0.4673507462686567</v>
      </c>
      <c r="BN47" s="206">
        <f t="shared" si="24"/>
        <v>0.8065422436283364</v>
      </c>
      <c r="BO47" s="112">
        <f t="shared" si="25"/>
        <v>0.5437767606673557</v>
      </c>
      <c r="BP47" s="112">
        <f t="shared" si="26"/>
        <v>0.6099888659137904</v>
      </c>
      <c r="BQ47" s="113">
        <f t="shared" si="27"/>
        <v>0.4116689280868385</v>
      </c>
      <c r="BR47" s="114">
        <f aca="true" t="shared" si="31" ref="BR47:BR76">SUM(BL47:BQ47)</f>
        <v>3.336734041971475</v>
      </c>
      <c r="BS47" s="115">
        <f t="shared" si="28"/>
        <v>0.6553442799328246</v>
      </c>
      <c r="BT47" s="116">
        <f t="shared" si="29"/>
        <v>42</v>
      </c>
      <c r="BV47" s="117">
        <f t="shared" si="30"/>
        <v>344.35999999999996</v>
      </c>
    </row>
    <row r="48" spans="1:74" ht="12.75">
      <c r="A48" s="195">
        <v>46</v>
      </c>
      <c r="B48" s="287" t="s">
        <v>93</v>
      </c>
      <c r="C48" s="197">
        <v>37.27</v>
      </c>
      <c r="D48" s="94"/>
      <c r="E48" s="94">
        <v>10</v>
      </c>
      <c r="F48" s="94">
        <v>1</v>
      </c>
      <c r="G48" s="94"/>
      <c r="H48" s="94">
        <v>1</v>
      </c>
      <c r="I48" s="94"/>
      <c r="J48" s="94"/>
      <c r="K48" s="94"/>
      <c r="L48" s="95">
        <f t="shared" si="16"/>
        <v>43.27</v>
      </c>
      <c r="M48" s="96">
        <v>25.2</v>
      </c>
      <c r="N48" s="97"/>
      <c r="O48" s="97">
        <v>1</v>
      </c>
      <c r="P48" s="97">
        <v>4</v>
      </c>
      <c r="Q48" s="97">
        <v>5</v>
      </c>
      <c r="R48" s="97">
        <v>2</v>
      </c>
      <c r="S48" s="97"/>
      <c r="T48" s="97"/>
      <c r="U48" s="97"/>
      <c r="V48" s="98">
        <f t="shared" si="17"/>
        <v>49.2</v>
      </c>
      <c r="W48" s="99">
        <v>53.46</v>
      </c>
      <c r="X48" s="100">
        <v>1</v>
      </c>
      <c r="Y48" s="100">
        <v>10</v>
      </c>
      <c r="Z48" s="100">
        <v>2</v>
      </c>
      <c r="AA48" s="100">
        <v>3</v>
      </c>
      <c r="AB48" s="100">
        <v>1</v>
      </c>
      <c r="AC48" s="100"/>
      <c r="AD48" s="100"/>
      <c r="AE48" s="100"/>
      <c r="AF48" s="101">
        <f t="shared" si="18"/>
        <v>66.46000000000001</v>
      </c>
      <c r="AG48" s="102">
        <v>43.7</v>
      </c>
      <c r="AH48" s="103"/>
      <c r="AI48" s="103">
        <v>8</v>
      </c>
      <c r="AJ48" s="103">
        <v>5</v>
      </c>
      <c r="AK48" s="103">
        <v>3</v>
      </c>
      <c r="AL48" s="103"/>
      <c r="AM48" s="103"/>
      <c r="AN48" s="103"/>
      <c r="AO48" s="103"/>
      <c r="AP48" s="104">
        <f t="shared" si="19"/>
        <v>54.7</v>
      </c>
      <c r="AQ48" s="105">
        <v>48.4</v>
      </c>
      <c r="AR48" s="106"/>
      <c r="AS48" s="106">
        <v>9</v>
      </c>
      <c r="AT48" s="106">
        <v>5</v>
      </c>
      <c r="AU48" s="106">
        <v>3</v>
      </c>
      <c r="AV48" s="106">
        <v>1</v>
      </c>
      <c r="AW48" s="106"/>
      <c r="AX48" s="106"/>
      <c r="AY48" s="106">
        <v>4</v>
      </c>
      <c r="AZ48" s="107">
        <f t="shared" si="20"/>
        <v>76.4</v>
      </c>
      <c r="BA48" s="108">
        <v>46.32</v>
      </c>
      <c r="BB48" s="109">
        <v>15</v>
      </c>
      <c r="BC48" s="109">
        <v>1</v>
      </c>
      <c r="BD48" s="109"/>
      <c r="BE48" s="109"/>
      <c r="BF48" s="109">
        <v>1</v>
      </c>
      <c r="BG48" s="109"/>
      <c r="BH48" s="109"/>
      <c r="BI48" s="109"/>
      <c r="BJ48" s="110">
        <f t="shared" si="21"/>
        <v>51.32</v>
      </c>
      <c r="BK48" s="87"/>
      <c r="BL48" s="111">
        <f t="shared" si="22"/>
        <v>0.42107695863184647</v>
      </c>
      <c r="BM48" s="112">
        <f t="shared" si="23"/>
        <v>0.5091463414634146</v>
      </c>
      <c r="BN48" s="112">
        <f t="shared" si="24"/>
        <v>0.6047246464038518</v>
      </c>
      <c r="BO48" s="112">
        <f t="shared" si="25"/>
        <v>0.6733089579524679</v>
      </c>
      <c r="BP48" s="112">
        <f t="shared" si="26"/>
        <v>0.5019633507853403</v>
      </c>
      <c r="BQ48" s="113">
        <f t="shared" si="27"/>
        <v>0.5911925175370226</v>
      </c>
      <c r="BR48" s="114">
        <f t="shared" si="31"/>
        <v>3.3014127727739435</v>
      </c>
      <c r="BS48" s="115">
        <f t="shared" si="28"/>
        <v>0.6484070798331447</v>
      </c>
      <c r="BT48" s="116">
        <f t="shared" si="29"/>
        <v>43</v>
      </c>
      <c r="BV48" s="117">
        <f t="shared" si="30"/>
        <v>341.34999999999997</v>
      </c>
    </row>
    <row r="49" spans="1:74" ht="12.75">
      <c r="A49" s="195">
        <v>97</v>
      </c>
      <c r="B49" s="292" t="s">
        <v>133</v>
      </c>
      <c r="C49" s="199">
        <v>36.36</v>
      </c>
      <c r="D49" s="169"/>
      <c r="E49" s="169">
        <v>11</v>
      </c>
      <c r="F49" s="169"/>
      <c r="G49" s="169">
        <v>1</v>
      </c>
      <c r="H49" s="169"/>
      <c r="I49" s="169"/>
      <c r="J49" s="169"/>
      <c r="K49" s="169"/>
      <c r="L49" s="170">
        <f t="shared" si="16"/>
        <v>38.36</v>
      </c>
      <c r="M49" s="171">
        <v>37.04</v>
      </c>
      <c r="N49" s="172"/>
      <c r="O49" s="172">
        <v>11</v>
      </c>
      <c r="P49" s="172">
        <v>1</v>
      </c>
      <c r="Q49" s="172"/>
      <c r="R49" s="172"/>
      <c r="S49" s="172"/>
      <c r="T49" s="172"/>
      <c r="U49" s="172"/>
      <c r="V49" s="173">
        <f t="shared" si="17"/>
        <v>38.04</v>
      </c>
      <c r="W49" s="174">
        <v>48.5</v>
      </c>
      <c r="X49" s="175">
        <v>1</v>
      </c>
      <c r="Y49" s="175">
        <v>9</v>
      </c>
      <c r="Z49" s="175">
        <v>6</v>
      </c>
      <c r="AA49" s="175">
        <v>1</v>
      </c>
      <c r="AB49" s="175"/>
      <c r="AC49" s="175"/>
      <c r="AD49" s="175"/>
      <c r="AE49" s="175"/>
      <c r="AF49" s="176">
        <f t="shared" si="18"/>
        <v>56.5</v>
      </c>
      <c r="AG49" s="177">
        <v>51.41</v>
      </c>
      <c r="AH49" s="178"/>
      <c r="AI49" s="178">
        <v>11</v>
      </c>
      <c r="AJ49" s="178">
        <v>2</v>
      </c>
      <c r="AK49" s="178">
        <v>3</v>
      </c>
      <c r="AL49" s="178"/>
      <c r="AM49" s="178"/>
      <c r="AN49" s="178"/>
      <c r="AO49" s="178"/>
      <c r="AP49" s="179">
        <f t="shared" si="19"/>
        <v>59.41</v>
      </c>
      <c r="AQ49" s="180">
        <v>52.75</v>
      </c>
      <c r="AR49" s="181"/>
      <c r="AS49" s="181">
        <v>11</v>
      </c>
      <c r="AT49" s="181">
        <v>2</v>
      </c>
      <c r="AU49" s="181">
        <v>3</v>
      </c>
      <c r="AV49" s="181">
        <v>2</v>
      </c>
      <c r="AW49" s="181"/>
      <c r="AX49" s="181"/>
      <c r="AY49" s="181"/>
      <c r="AZ49" s="182">
        <f t="shared" si="20"/>
        <v>70.75</v>
      </c>
      <c r="BA49" s="183">
        <v>102.05</v>
      </c>
      <c r="BB49" s="184">
        <v>15</v>
      </c>
      <c r="BC49" s="184">
        <v>1</v>
      </c>
      <c r="BD49" s="184"/>
      <c r="BE49" s="184"/>
      <c r="BF49" s="184">
        <v>1</v>
      </c>
      <c r="BG49" s="184"/>
      <c r="BH49" s="184"/>
      <c r="BI49" s="184"/>
      <c r="BJ49" s="185">
        <f t="shared" si="21"/>
        <v>107.05</v>
      </c>
      <c r="BK49" s="186"/>
      <c r="BL49" s="187">
        <f t="shared" si="22"/>
        <v>0.4749739311783107</v>
      </c>
      <c r="BM49" s="188">
        <f t="shared" si="23"/>
        <v>0.6585173501577287</v>
      </c>
      <c r="BN49" s="207">
        <f t="shared" si="24"/>
        <v>0.7113274336283185</v>
      </c>
      <c r="BO49" s="188">
        <f t="shared" si="25"/>
        <v>0.6199293048308365</v>
      </c>
      <c r="BP49" s="188">
        <f t="shared" si="26"/>
        <v>0.5420494699646643</v>
      </c>
      <c r="BQ49" s="189">
        <f t="shared" si="27"/>
        <v>0.2834189631013545</v>
      </c>
      <c r="BR49" s="190">
        <f t="shared" si="31"/>
        <v>3.2902164528612134</v>
      </c>
      <c r="BS49" s="191">
        <f t="shared" si="28"/>
        <v>0.6462080900069223</v>
      </c>
      <c r="BT49" s="192">
        <f t="shared" si="29"/>
        <v>44</v>
      </c>
      <c r="BU49" s="168"/>
      <c r="BV49" s="193">
        <f t="shared" si="30"/>
        <v>370.11</v>
      </c>
    </row>
    <row r="50" spans="1:74" ht="12.75">
      <c r="A50" s="195">
        <v>47</v>
      </c>
      <c r="B50" s="287" t="s">
        <v>120</v>
      </c>
      <c r="C50" s="197">
        <v>28.83</v>
      </c>
      <c r="D50" s="94"/>
      <c r="E50" s="94">
        <v>1</v>
      </c>
      <c r="F50" s="94">
        <v>6</v>
      </c>
      <c r="G50" s="94">
        <v>2</v>
      </c>
      <c r="H50" s="94">
        <v>3</v>
      </c>
      <c r="I50" s="94"/>
      <c r="J50" s="94"/>
      <c r="K50" s="94"/>
      <c r="L50" s="95">
        <f t="shared" si="16"/>
        <v>53.83</v>
      </c>
      <c r="M50" s="96">
        <v>35.41</v>
      </c>
      <c r="N50" s="97"/>
      <c r="O50" s="97">
        <v>11</v>
      </c>
      <c r="P50" s="97">
        <v>1</v>
      </c>
      <c r="Q50" s="97"/>
      <c r="R50" s="97"/>
      <c r="S50" s="97"/>
      <c r="T50" s="97"/>
      <c r="U50" s="97"/>
      <c r="V50" s="98">
        <f t="shared" si="17"/>
        <v>36.41</v>
      </c>
      <c r="W50" s="99">
        <v>51.99</v>
      </c>
      <c r="X50" s="100">
        <v>1</v>
      </c>
      <c r="Y50" s="100">
        <v>11</v>
      </c>
      <c r="Z50" s="100">
        <v>3</v>
      </c>
      <c r="AA50" s="100">
        <v>2</v>
      </c>
      <c r="AB50" s="100"/>
      <c r="AC50" s="100"/>
      <c r="AD50" s="100"/>
      <c r="AE50" s="100"/>
      <c r="AF50" s="101">
        <f t="shared" si="18"/>
        <v>58.99</v>
      </c>
      <c r="AG50" s="102">
        <v>42.59</v>
      </c>
      <c r="AH50" s="103"/>
      <c r="AI50" s="103">
        <v>6</v>
      </c>
      <c r="AJ50" s="103">
        <v>5</v>
      </c>
      <c r="AK50" s="103">
        <v>4</v>
      </c>
      <c r="AL50" s="103">
        <v>1</v>
      </c>
      <c r="AM50" s="103"/>
      <c r="AN50" s="103"/>
      <c r="AO50" s="103"/>
      <c r="AP50" s="104">
        <f t="shared" si="19"/>
        <v>60.59</v>
      </c>
      <c r="AQ50" s="105">
        <v>61.04</v>
      </c>
      <c r="AR50" s="106"/>
      <c r="AS50" s="106">
        <v>6</v>
      </c>
      <c r="AT50" s="106">
        <v>7</v>
      </c>
      <c r="AU50" s="106">
        <v>5</v>
      </c>
      <c r="AV50" s="106"/>
      <c r="AW50" s="106"/>
      <c r="AX50" s="106"/>
      <c r="AY50" s="106"/>
      <c r="AZ50" s="107">
        <f t="shared" si="20"/>
        <v>78.03999999999999</v>
      </c>
      <c r="BA50" s="108">
        <v>66.32</v>
      </c>
      <c r="BB50" s="109">
        <v>15</v>
      </c>
      <c r="BC50" s="109"/>
      <c r="BD50" s="109"/>
      <c r="BE50" s="109">
        <v>2</v>
      </c>
      <c r="BF50" s="109"/>
      <c r="BG50" s="109"/>
      <c r="BH50" s="109"/>
      <c r="BI50" s="109"/>
      <c r="BJ50" s="110">
        <f t="shared" si="21"/>
        <v>70.32</v>
      </c>
      <c r="BK50" s="87"/>
      <c r="BL50" s="111">
        <f t="shared" si="22"/>
        <v>0.33847297046256736</v>
      </c>
      <c r="BM50" s="112">
        <f t="shared" si="23"/>
        <v>0.6879978028014283</v>
      </c>
      <c r="BN50" s="112">
        <f t="shared" si="24"/>
        <v>0.6813019155789116</v>
      </c>
      <c r="BO50" s="112">
        <f t="shared" si="25"/>
        <v>0.6078560818616933</v>
      </c>
      <c r="BP50" s="112">
        <f t="shared" si="26"/>
        <v>0.49141465914915433</v>
      </c>
      <c r="BQ50" s="113">
        <f t="shared" si="27"/>
        <v>0.43145620022753134</v>
      </c>
      <c r="BR50" s="114">
        <f t="shared" si="31"/>
        <v>3.2384996300812863</v>
      </c>
      <c r="BS50" s="115">
        <f t="shared" si="28"/>
        <v>0.6360507554519932</v>
      </c>
      <c r="BT50" s="116">
        <f t="shared" si="29"/>
        <v>45</v>
      </c>
      <c r="BV50" s="117">
        <f t="shared" si="30"/>
        <v>358.18</v>
      </c>
    </row>
    <row r="51" spans="1:74" ht="12.75">
      <c r="A51" s="195">
        <v>48</v>
      </c>
      <c r="B51" s="287" t="s">
        <v>76</v>
      </c>
      <c r="C51" s="197">
        <v>37.84</v>
      </c>
      <c r="D51" s="94"/>
      <c r="E51" s="94">
        <v>9</v>
      </c>
      <c r="F51" s="94">
        <v>2</v>
      </c>
      <c r="G51" s="94">
        <v>1</v>
      </c>
      <c r="H51" s="94"/>
      <c r="I51" s="94"/>
      <c r="J51" s="94"/>
      <c r="K51" s="94"/>
      <c r="L51" s="95">
        <f t="shared" si="16"/>
        <v>41.84</v>
      </c>
      <c r="M51" s="96">
        <v>30.63</v>
      </c>
      <c r="N51" s="97"/>
      <c r="O51" s="97">
        <v>7</v>
      </c>
      <c r="P51" s="97">
        <v>2</v>
      </c>
      <c r="Q51" s="97">
        <v>2</v>
      </c>
      <c r="R51" s="97">
        <v>1</v>
      </c>
      <c r="S51" s="97"/>
      <c r="T51" s="97"/>
      <c r="U51" s="97"/>
      <c r="V51" s="98">
        <f t="shared" si="17"/>
        <v>41.629999999999995</v>
      </c>
      <c r="W51" s="99">
        <v>49.44</v>
      </c>
      <c r="X51" s="100">
        <v>1</v>
      </c>
      <c r="Y51" s="100">
        <v>7</v>
      </c>
      <c r="Z51" s="100">
        <v>3</v>
      </c>
      <c r="AA51" s="100">
        <v>3</v>
      </c>
      <c r="AB51" s="100">
        <v>3</v>
      </c>
      <c r="AC51" s="100"/>
      <c r="AD51" s="100"/>
      <c r="AE51" s="100"/>
      <c r="AF51" s="101">
        <f t="shared" si="18"/>
        <v>73.44</v>
      </c>
      <c r="AG51" s="102">
        <v>42.35</v>
      </c>
      <c r="AH51" s="103"/>
      <c r="AI51" s="103">
        <v>8</v>
      </c>
      <c r="AJ51" s="103">
        <v>4</v>
      </c>
      <c r="AK51" s="103">
        <v>3</v>
      </c>
      <c r="AL51" s="103">
        <v>1</v>
      </c>
      <c r="AM51" s="103"/>
      <c r="AN51" s="103"/>
      <c r="AO51" s="103"/>
      <c r="AP51" s="104">
        <f t="shared" si="19"/>
        <v>57.35</v>
      </c>
      <c r="AQ51" s="105">
        <v>51.1</v>
      </c>
      <c r="AR51" s="106"/>
      <c r="AS51" s="106">
        <v>12</v>
      </c>
      <c r="AT51" s="106">
        <v>2</v>
      </c>
      <c r="AU51" s="106">
        <v>3</v>
      </c>
      <c r="AV51" s="106">
        <v>1</v>
      </c>
      <c r="AW51" s="106"/>
      <c r="AX51" s="106"/>
      <c r="AY51" s="106"/>
      <c r="AZ51" s="107">
        <f t="shared" si="20"/>
        <v>64.1</v>
      </c>
      <c r="BA51" s="108">
        <v>69.97</v>
      </c>
      <c r="BB51" s="109">
        <v>15</v>
      </c>
      <c r="BC51" s="109"/>
      <c r="BD51" s="109">
        <v>1</v>
      </c>
      <c r="BE51" s="109"/>
      <c r="BF51" s="109">
        <v>1</v>
      </c>
      <c r="BG51" s="109"/>
      <c r="BH51" s="109"/>
      <c r="BI51" s="109"/>
      <c r="BJ51" s="110">
        <f t="shared" si="21"/>
        <v>75.97</v>
      </c>
      <c r="BK51" s="87"/>
      <c r="BL51" s="111">
        <f t="shared" si="22"/>
        <v>0.4354684512428298</v>
      </c>
      <c r="BM51" s="112">
        <f t="shared" si="23"/>
        <v>0.6017295219793419</v>
      </c>
      <c r="BN51" s="206">
        <f t="shared" si="24"/>
        <v>0.5472494553376906</v>
      </c>
      <c r="BO51" s="112">
        <f t="shared" si="25"/>
        <v>0.6421970357454228</v>
      </c>
      <c r="BP51" s="112">
        <f t="shared" si="26"/>
        <v>0.5982839313572543</v>
      </c>
      <c r="BQ51" s="113">
        <f t="shared" si="27"/>
        <v>0.39936817164670263</v>
      </c>
      <c r="BR51" s="114">
        <f t="shared" si="31"/>
        <v>3.224296567309242</v>
      </c>
      <c r="BS51" s="115">
        <f t="shared" si="28"/>
        <v>0.6332612325748008</v>
      </c>
      <c r="BT51" s="116">
        <f t="shared" si="29"/>
        <v>46</v>
      </c>
      <c r="BV51" s="117">
        <f t="shared" si="30"/>
        <v>354.33000000000004</v>
      </c>
    </row>
    <row r="52" spans="1:74" ht="12.75">
      <c r="A52" s="195">
        <v>50</v>
      </c>
      <c r="B52" s="287" t="s">
        <v>113</v>
      </c>
      <c r="C52" s="197">
        <v>44.43</v>
      </c>
      <c r="D52" s="94"/>
      <c r="E52" s="94">
        <v>10</v>
      </c>
      <c r="F52" s="94"/>
      <c r="G52" s="94">
        <v>2</v>
      </c>
      <c r="H52" s="94"/>
      <c r="I52" s="94"/>
      <c r="J52" s="94"/>
      <c r="K52" s="94"/>
      <c r="L52" s="95">
        <f t="shared" si="16"/>
        <v>48.43</v>
      </c>
      <c r="M52" s="96">
        <v>33.59</v>
      </c>
      <c r="N52" s="97"/>
      <c r="O52" s="97">
        <v>6</v>
      </c>
      <c r="P52" s="97">
        <v>5</v>
      </c>
      <c r="Q52" s="97">
        <v>1</v>
      </c>
      <c r="R52" s="97"/>
      <c r="S52" s="97"/>
      <c r="T52" s="97"/>
      <c r="U52" s="97"/>
      <c r="V52" s="98">
        <f t="shared" si="17"/>
        <v>40.59</v>
      </c>
      <c r="W52" s="99">
        <v>54.17</v>
      </c>
      <c r="X52" s="100">
        <v>1</v>
      </c>
      <c r="Y52" s="100">
        <v>6</v>
      </c>
      <c r="Z52" s="100">
        <v>6</v>
      </c>
      <c r="AA52" s="100">
        <v>3</v>
      </c>
      <c r="AB52" s="100">
        <v>1</v>
      </c>
      <c r="AC52" s="100"/>
      <c r="AD52" s="100"/>
      <c r="AE52" s="100"/>
      <c r="AF52" s="101">
        <f t="shared" si="18"/>
        <v>71.17</v>
      </c>
      <c r="AG52" s="102">
        <v>43.65</v>
      </c>
      <c r="AH52" s="103"/>
      <c r="AI52" s="103">
        <v>4</v>
      </c>
      <c r="AJ52" s="103">
        <v>7</v>
      </c>
      <c r="AK52" s="103">
        <v>3</v>
      </c>
      <c r="AL52" s="103">
        <v>2</v>
      </c>
      <c r="AM52" s="103"/>
      <c r="AN52" s="103"/>
      <c r="AO52" s="103"/>
      <c r="AP52" s="104">
        <f t="shared" si="19"/>
        <v>66.65</v>
      </c>
      <c r="AQ52" s="105">
        <v>43.02</v>
      </c>
      <c r="AR52" s="106"/>
      <c r="AS52" s="106">
        <v>5</v>
      </c>
      <c r="AT52" s="106">
        <v>5</v>
      </c>
      <c r="AU52" s="106">
        <v>8</v>
      </c>
      <c r="AV52" s="106"/>
      <c r="AW52" s="106"/>
      <c r="AX52" s="106"/>
      <c r="AY52" s="106"/>
      <c r="AZ52" s="107">
        <f t="shared" si="20"/>
        <v>64.02000000000001</v>
      </c>
      <c r="BA52" s="108">
        <v>61.18</v>
      </c>
      <c r="BB52" s="109">
        <v>15</v>
      </c>
      <c r="BC52" s="109">
        <v>1</v>
      </c>
      <c r="BD52" s="109">
        <v>1</v>
      </c>
      <c r="BE52" s="109"/>
      <c r="BF52" s="109"/>
      <c r="BG52" s="109"/>
      <c r="BH52" s="109"/>
      <c r="BI52" s="109"/>
      <c r="BJ52" s="110">
        <f t="shared" si="21"/>
        <v>62.18</v>
      </c>
      <c r="BK52" s="87"/>
      <c r="BL52" s="111">
        <f t="shared" si="22"/>
        <v>0.37621309105926076</v>
      </c>
      <c r="BM52" s="112">
        <f t="shared" si="23"/>
        <v>0.6171470805617146</v>
      </c>
      <c r="BN52" s="112">
        <f t="shared" si="24"/>
        <v>0.5647042293101026</v>
      </c>
      <c r="BO52" s="112">
        <f t="shared" si="25"/>
        <v>0.5525881470367591</v>
      </c>
      <c r="BP52" s="112">
        <f t="shared" si="26"/>
        <v>0.5990315526398</v>
      </c>
      <c r="BQ52" s="113">
        <f t="shared" si="27"/>
        <v>0.4879382438082985</v>
      </c>
      <c r="BR52" s="114">
        <f t="shared" si="31"/>
        <v>3.1976223444159357</v>
      </c>
      <c r="BS52" s="115">
        <f t="shared" si="28"/>
        <v>0.628022337543043</v>
      </c>
      <c r="BT52" s="116">
        <f t="shared" si="29"/>
        <v>47</v>
      </c>
      <c r="BV52" s="117">
        <f t="shared" si="30"/>
        <v>353.04</v>
      </c>
    </row>
    <row r="53" spans="1:74" s="168" customFormat="1" ht="12.75">
      <c r="A53" s="198">
        <v>51</v>
      </c>
      <c r="B53" s="287" t="s">
        <v>106</v>
      </c>
      <c r="C53" s="197">
        <v>44.81</v>
      </c>
      <c r="D53" s="94"/>
      <c r="E53" s="94">
        <v>10</v>
      </c>
      <c r="F53" s="94"/>
      <c r="G53" s="94">
        <v>1</v>
      </c>
      <c r="H53" s="94">
        <v>1</v>
      </c>
      <c r="I53" s="94"/>
      <c r="J53" s="94"/>
      <c r="K53" s="94"/>
      <c r="L53" s="95">
        <f t="shared" si="16"/>
        <v>51.81</v>
      </c>
      <c r="M53" s="96">
        <v>40.39</v>
      </c>
      <c r="N53" s="97"/>
      <c r="O53" s="97">
        <v>11</v>
      </c>
      <c r="P53" s="97">
        <v>1</v>
      </c>
      <c r="Q53" s="97"/>
      <c r="R53" s="97"/>
      <c r="S53" s="97"/>
      <c r="T53" s="97"/>
      <c r="U53" s="97"/>
      <c r="V53" s="98">
        <f t="shared" si="17"/>
        <v>41.39</v>
      </c>
      <c r="W53" s="99">
        <v>61.13</v>
      </c>
      <c r="X53" s="100">
        <v>1</v>
      </c>
      <c r="Y53" s="100">
        <v>13</v>
      </c>
      <c r="Z53" s="100">
        <v>3</v>
      </c>
      <c r="AA53" s="100"/>
      <c r="AB53" s="100"/>
      <c r="AC53" s="100"/>
      <c r="AD53" s="100"/>
      <c r="AE53" s="100"/>
      <c r="AF53" s="101">
        <f t="shared" si="18"/>
        <v>64.13</v>
      </c>
      <c r="AG53" s="102">
        <v>56.71</v>
      </c>
      <c r="AH53" s="103"/>
      <c r="AI53" s="103">
        <v>10</v>
      </c>
      <c r="AJ53" s="103">
        <v>1</v>
      </c>
      <c r="AK53" s="103">
        <v>3</v>
      </c>
      <c r="AL53" s="103">
        <v>2</v>
      </c>
      <c r="AM53" s="103"/>
      <c r="AN53" s="103"/>
      <c r="AO53" s="103"/>
      <c r="AP53" s="104">
        <f t="shared" si="19"/>
        <v>73.71000000000001</v>
      </c>
      <c r="AQ53" s="105">
        <v>71.91</v>
      </c>
      <c r="AR53" s="106"/>
      <c r="AS53" s="106">
        <v>8</v>
      </c>
      <c r="AT53" s="106">
        <v>7</v>
      </c>
      <c r="AU53" s="106">
        <v>2</v>
      </c>
      <c r="AV53" s="106">
        <v>1</v>
      </c>
      <c r="AW53" s="106"/>
      <c r="AX53" s="106"/>
      <c r="AY53" s="106"/>
      <c r="AZ53" s="107">
        <f t="shared" si="20"/>
        <v>87.91</v>
      </c>
      <c r="BA53" s="108">
        <v>45.44</v>
      </c>
      <c r="BB53" s="109">
        <v>15</v>
      </c>
      <c r="BC53" s="109">
        <v>1</v>
      </c>
      <c r="BD53" s="109">
        <v>1</v>
      </c>
      <c r="BE53" s="109"/>
      <c r="BF53" s="109"/>
      <c r="BG53" s="109"/>
      <c r="BH53" s="109"/>
      <c r="BI53" s="109"/>
      <c r="BJ53" s="110">
        <f t="shared" si="21"/>
        <v>46.44</v>
      </c>
      <c r="BK53" s="87"/>
      <c r="BL53" s="111">
        <f t="shared" si="22"/>
        <v>0.35166956186064463</v>
      </c>
      <c r="BM53" s="112">
        <f t="shared" si="23"/>
        <v>0.6052186518482725</v>
      </c>
      <c r="BN53" s="206">
        <f t="shared" si="24"/>
        <v>0.6266957742086388</v>
      </c>
      <c r="BO53" s="112">
        <f t="shared" si="25"/>
        <v>0.49966083299416625</v>
      </c>
      <c r="BP53" s="112">
        <f t="shared" si="26"/>
        <v>0.43624161073825507</v>
      </c>
      <c r="BQ53" s="113">
        <f t="shared" si="27"/>
        <v>0.6533161068044789</v>
      </c>
      <c r="BR53" s="114">
        <f t="shared" si="31"/>
        <v>3.172802538454456</v>
      </c>
      <c r="BS53" s="115">
        <f t="shared" si="28"/>
        <v>0.6231476553953799</v>
      </c>
      <c r="BT53" s="116">
        <f t="shared" si="29"/>
        <v>48</v>
      </c>
      <c r="BU53"/>
      <c r="BV53" s="117">
        <f t="shared" si="30"/>
        <v>365.39</v>
      </c>
    </row>
    <row r="54" spans="1:74" ht="12.75">
      <c r="A54" s="195">
        <v>52</v>
      </c>
      <c r="B54" s="287" t="s">
        <v>78</v>
      </c>
      <c r="C54" s="197">
        <v>24.76</v>
      </c>
      <c r="D54" s="94"/>
      <c r="E54" s="94">
        <v>8</v>
      </c>
      <c r="F54" s="94"/>
      <c r="G54" s="94">
        <v>2</v>
      </c>
      <c r="H54" s="94">
        <v>2</v>
      </c>
      <c r="I54" s="94"/>
      <c r="J54" s="94"/>
      <c r="K54" s="94"/>
      <c r="L54" s="95">
        <f t="shared" si="16"/>
        <v>38.760000000000005</v>
      </c>
      <c r="M54" s="96">
        <v>28.15</v>
      </c>
      <c r="N54" s="97"/>
      <c r="O54" s="97">
        <v>4</v>
      </c>
      <c r="P54" s="97">
        <v>6</v>
      </c>
      <c r="Q54" s="97">
        <v>2</v>
      </c>
      <c r="R54" s="97"/>
      <c r="S54" s="97"/>
      <c r="T54" s="97"/>
      <c r="U54" s="97"/>
      <c r="V54" s="98">
        <f t="shared" si="17"/>
        <v>38.15</v>
      </c>
      <c r="W54" s="99">
        <v>46.91</v>
      </c>
      <c r="X54" s="100">
        <v>1</v>
      </c>
      <c r="Y54" s="100">
        <v>7</v>
      </c>
      <c r="Z54" s="100">
        <v>4</v>
      </c>
      <c r="AA54" s="100">
        <v>4</v>
      </c>
      <c r="AB54" s="100">
        <v>1</v>
      </c>
      <c r="AC54" s="100"/>
      <c r="AD54" s="100"/>
      <c r="AE54" s="100"/>
      <c r="AF54" s="101">
        <f t="shared" si="18"/>
        <v>63.91</v>
      </c>
      <c r="AG54" s="102">
        <v>37.31</v>
      </c>
      <c r="AH54" s="103"/>
      <c r="AI54" s="103">
        <v>6</v>
      </c>
      <c r="AJ54" s="103">
        <v>3</v>
      </c>
      <c r="AK54" s="103">
        <v>6</v>
      </c>
      <c r="AL54" s="103">
        <v>1</v>
      </c>
      <c r="AM54" s="103"/>
      <c r="AN54" s="103"/>
      <c r="AO54" s="103"/>
      <c r="AP54" s="104">
        <f t="shared" si="19"/>
        <v>57.31</v>
      </c>
      <c r="AQ54" s="105">
        <v>47.46</v>
      </c>
      <c r="AR54" s="106"/>
      <c r="AS54" s="106">
        <v>4</v>
      </c>
      <c r="AT54" s="106">
        <v>6</v>
      </c>
      <c r="AU54" s="106">
        <v>3</v>
      </c>
      <c r="AV54" s="106">
        <v>5</v>
      </c>
      <c r="AW54" s="106"/>
      <c r="AX54" s="106"/>
      <c r="AY54" s="106"/>
      <c r="AZ54" s="107">
        <f t="shared" si="20"/>
        <v>84.46000000000001</v>
      </c>
      <c r="BA54" s="108">
        <v>89.73</v>
      </c>
      <c r="BB54" s="109">
        <v>15</v>
      </c>
      <c r="BC54" s="109"/>
      <c r="BD54" s="109">
        <v>1</v>
      </c>
      <c r="BE54" s="109"/>
      <c r="BF54" s="109">
        <v>1</v>
      </c>
      <c r="BG54" s="109"/>
      <c r="BH54" s="109"/>
      <c r="BI54" s="109"/>
      <c r="BJ54" s="110">
        <f t="shared" si="21"/>
        <v>95.73</v>
      </c>
      <c r="BK54" s="87"/>
      <c r="BL54" s="111">
        <f t="shared" si="22"/>
        <v>0.47007223942208454</v>
      </c>
      <c r="BM54" s="112">
        <f t="shared" si="23"/>
        <v>0.6566186107470512</v>
      </c>
      <c r="BN54" s="206">
        <f t="shared" si="24"/>
        <v>0.6288530746362072</v>
      </c>
      <c r="BO54" s="112">
        <f t="shared" si="25"/>
        <v>0.6426452626068748</v>
      </c>
      <c r="BP54" s="112">
        <f t="shared" si="26"/>
        <v>0.4540610940089983</v>
      </c>
      <c r="BQ54" s="113">
        <f t="shared" si="27"/>
        <v>0.3169330408440405</v>
      </c>
      <c r="BR54" s="114">
        <f t="shared" si="31"/>
        <v>3.1691833222652566</v>
      </c>
      <c r="BS54" s="115">
        <f t="shared" si="28"/>
        <v>0.6224368307993533</v>
      </c>
      <c r="BT54" s="116">
        <f t="shared" si="29"/>
        <v>49</v>
      </c>
      <c r="BV54" s="117">
        <f t="shared" si="30"/>
        <v>378.32000000000005</v>
      </c>
    </row>
    <row r="55" spans="1:74" s="168" customFormat="1" ht="12.75">
      <c r="A55" s="198">
        <v>53</v>
      </c>
      <c r="B55" s="287" t="s">
        <v>127</v>
      </c>
      <c r="C55" s="197">
        <v>51.12</v>
      </c>
      <c r="D55" s="94"/>
      <c r="E55" s="94">
        <v>5</v>
      </c>
      <c r="F55" s="94">
        <v>3</v>
      </c>
      <c r="G55" s="94">
        <v>2</v>
      </c>
      <c r="H55" s="94">
        <v>2</v>
      </c>
      <c r="I55" s="94"/>
      <c r="J55" s="94"/>
      <c r="K55" s="94"/>
      <c r="L55" s="95">
        <f t="shared" si="16"/>
        <v>68.12</v>
      </c>
      <c r="M55" s="96">
        <v>36.01</v>
      </c>
      <c r="N55" s="97"/>
      <c r="O55" s="97">
        <v>4</v>
      </c>
      <c r="P55" s="97">
        <v>3</v>
      </c>
      <c r="Q55" s="97">
        <v>4</v>
      </c>
      <c r="R55" s="97">
        <v>1</v>
      </c>
      <c r="S55" s="97"/>
      <c r="T55" s="97"/>
      <c r="U55" s="97"/>
      <c r="V55" s="98">
        <f t="shared" si="17"/>
        <v>52.01</v>
      </c>
      <c r="W55" s="99">
        <v>48.65</v>
      </c>
      <c r="X55" s="100">
        <v>1</v>
      </c>
      <c r="Y55" s="100">
        <v>11</v>
      </c>
      <c r="Z55" s="100">
        <v>3</v>
      </c>
      <c r="AA55" s="100">
        <v>1</v>
      </c>
      <c r="AB55" s="100">
        <v>1</v>
      </c>
      <c r="AC55" s="100"/>
      <c r="AD55" s="100"/>
      <c r="AE55" s="100"/>
      <c r="AF55" s="101">
        <f t="shared" si="18"/>
        <v>58.65</v>
      </c>
      <c r="AG55" s="102">
        <v>38.09</v>
      </c>
      <c r="AH55" s="103"/>
      <c r="AI55" s="103">
        <v>8</v>
      </c>
      <c r="AJ55" s="103">
        <v>4</v>
      </c>
      <c r="AK55" s="103">
        <v>2</v>
      </c>
      <c r="AL55" s="103">
        <v>2</v>
      </c>
      <c r="AM55" s="103"/>
      <c r="AN55" s="103"/>
      <c r="AO55" s="103"/>
      <c r="AP55" s="104">
        <f t="shared" si="19"/>
        <v>56.09</v>
      </c>
      <c r="AQ55" s="105">
        <v>47.56</v>
      </c>
      <c r="AR55" s="106"/>
      <c r="AS55" s="106">
        <v>11</v>
      </c>
      <c r="AT55" s="106">
        <v>3</v>
      </c>
      <c r="AU55" s="106">
        <v>3</v>
      </c>
      <c r="AV55" s="106">
        <v>1</v>
      </c>
      <c r="AW55" s="106"/>
      <c r="AX55" s="106"/>
      <c r="AY55" s="106"/>
      <c r="AZ55" s="107">
        <f t="shared" si="20"/>
        <v>61.56</v>
      </c>
      <c r="BA55" s="108">
        <v>94.78</v>
      </c>
      <c r="BB55" s="109">
        <v>15</v>
      </c>
      <c r="BC55" s="109"/>
      <c r="BD55" s="109">
        <v>1</v>
      </c>
      <c r="BE55" s="109"/>
      <c r="BF55" s="109">
        <v>1</v>
      </c>
      <c r="BG55" s="109"/>
      <c r="BH55" s="109"/>
      <c r="BI55" s="109"/>
      <c r="BJ55" s="110">
        <f t="shared" si="21"/>
        <v>100.78</v>
      </c>
      <c r="BK55" s="87"/>
      <c r="BL55" s="111">
        <f t="shared" si="22"/>
        <v>0.2674691720493247</v>
      </c>
      <c r="BM55" s="112">
        <f t="shared" si="23"/>
        <v>0.4816381465102865</v>
      </c>
      <c r="BN55" s="112">
        <f t="shared" si="24"/>
        <v>0.6852514919011082</v>
      </c>
      <c r="BO55" s="112">
        <f t="shared" si="25"/>
        <v>0.6566232840078444</v>
      </c>
      <c r="BP55" s="112">
        <f t="shared" si="26"/>
        <v>0.6229694606887589</v>
      </c>
      <c r="BQ55" s="113">
        <f t="shared" si="27"/>
        <v>0.3010517959912681</v>
      </c>
      <c r="BR55" s="114">
        <f t="shared" si="31"/>
        <v>3.015003351148591</v>
      </c>
      <c r="BS55" s="115">
        <f t="shared" si="28"/>
        <v>0.5921554356145529</v>
      </c>
      <c r="BT55" s="116">
        <f t="shared" si="29"/>
        <v>50</v>
      </c>
      <c r="BU55"/>
      <c r="BV55" s="117">
        <f t="shared" si="30"/>
        <v>397.21000000000004</v>
      </c>
    </row>
    <row r="56" spans="1:74" ht="12.75">
      <c r="A56" s="195">
        <v>54</v>
      </c>
      <c r="B56" s="287" t="s">
        <v>118</v>
      </c>
      <c r="C56" s="197">
        <v>47.26</v>
      </c>
      <c r="D56" s="94"/>
      <c r="E56" s="94">
        <v>12</v>
      </c>
      <c r="F56" s="94"/>
      <c r="G56" s="94"/>
      <c r="H56" s="94"/>
      <c r="I56" s="94"/>
      <c r="J56" s="94"/>
      <c r="K56" s="94"/>
      <c r="L56" s="95">
        <f t="shared" si="16"/>
        <v>47.26</v>
      </c>
      <c r="M56" s="96">
        <v>46.71</v>
      </c>
      <c r="N56" s="97"/>
      <c r="O56" s="97">
        <v>9</v>
      </c>
      <c r="P56" s="97">
        <v>3</v>
      </c>
      <c r="Q56" s="97"/>
      <c r="R56" s="97"/>
      <c r="S56" s="97"/>
      <c r="T56" s="97"/>
      <c r="U56" s="97"/>
      <c r="V56" s="98">
        <f t="shared" si="17"/>
        <v>49.71</v>
      </c>
      <c r="W56" s="99">
        <v>60.02</v>
      </c>
      <c r="X56" s="100">
        <v>1</v>
      </c>
      <c r="Y56" s="100">
        <v>10</v>
      </c>
      <c r="Z56" s="100">
        <v>3</v>
      </c>
      <c r="AA56" s="100">
        <v>3</v>
      </c>
      <c r="AB56" s="100"/>
      <c r="AC56" s="100"/>
      <c r="AD56" s="100"/>
      <c r="AE56" s="100"/>
      <c r="AF56" s="101">
        <f t="shared" si="18"/>
        <v>69.02000000000001</v>
      </c>
      <c r="AG56" s="102">
        <v>50.84</v>
      </c>
      <c r="AH56" s="103"/>
      <c r="AI56" s="103">
        <v>9</v>
      </c>
      <c r="AJ56" s="103">
        <v>4</v>
      </c>
      <c r="AK56" s="103">
        <v>3</v>
      </c>
      <c r="AL56" s="103"/>
      <c r="AM56" s="103"/>
      <c r="AN56" s="103"/>
      <c r="AO56" s="103"/>
      <c r="AP56" s="104">
        <f t="shared" si="19"/>
        <v>60.84</v>
      </c>
      <c r="AQ56" s="105">
        <v>73.06</v>
      </c>
      <c r="AR56" s="106"/>
      <c r="AS56" s="106">
        <v>9</v>
      </c>
      <c r="AT56" s="106">
        <v>7</v>
      </c>
      <c r="AU56" s="106">
        <v>2</v>
      </c>
      <c r="AV56" s="106"/>
      <c r="AW56" s="106"/>
      <c r="AX56" s="106"/>
      <c r="AY56" s="106"/>
      <c r="AZ56" s="107">
        <f t="shared" si="20"/>
        <v>84.06</v>
      </c>
      <c r="BA56" s="108">
        <v>56.59</v>
      </c>
      <c r="BB56" s="109">
        <v>15</v>
      </c>
      <c r="BC56" s="109"/>
      <c r="BD56" s="109"/>
      <c r="BE56" s="109">
        <v>1</v>
      </c>
      <c r="BF56" s="109">
        <v>1</v>
      </c>
      <c r="BG56" s="109"/>
      <c r="BH56" s="109"/>
      <c r="BI56" s="109"/>
      <c r="BJ56" s="110">
        <f t="shared" si="21"/>
        <v>63.59</v>
      </c>
      <c r="BK56" s="87"/>
      <c r="BL56" s="111">
        <f t="shared" si="22"/>
        <v>0.38552687261955143</v>
      </c>
      <c r="BM56" s="112">
        <f t="shared" si="23"/>
        <v>0.503922751961376</v>
      </c>
      <c r="BN56" s="112">
        <f t="shared" si="24"/>
        <v>0.5822949869603012</v>
      </c>
      <c r="BO56" s="112">
        <f t="shared" si="25"/>
        <v>0.6053583168967783</v>
      </c>
      <c r="BP56" s="112">
        <f t="shared" si="26"/>
        <v>0.4562217463716393</v>
      </c>
      <c r="BQ56" s="113">
        <f t="shared" si="27"/>
        <v>0.47711904387482307</v>
      </c>
      <c r="BR56" s="114">
        <f t="shared" si="31"/>
        <v>3.0104437186844692</v>
      </c>
      <c r="BS56" s="115">
        <f t="shared" si="28"/>
        <v>0.5912599105243384</v>
      </c>
      <c r="BT56" s="116">
        <f t="shared" si="29"/>
        <v>51</v>
      </c>
      <c r="BV56" s="117">
        <f t="shared" si="30"/>
        <v>374.48</v>
      </c>
    </row>
    <row r="57" spans="1:74" ht="12.75">
      <c r="A57" s="195">
        <v>56</v>
      </c>
      <c r="B57" s="287" t="s">
        <v>67</v>
      </c>
      <c r="C57" s="197">
        <v>39.37</v>
      </c>
      <c r="D57" s="94"/>
      <c r="E57" s="94">
        <v>11</v>
      </c>
      <c r="F57" s="94"/>
      <c r="G57" s="94">
        <v>1</v>
      </c>
      <c r="H57" s="94"/>
      <c r="I57" s="94"/>
      <c r="J57" s="94"/>
      <c r="K57" s="94"/>
      <c r="L57" s="95">
        <f t="shared" si="16"/>
        <v>41.37</v>
      </c>
      <c r="M57" s="96">
        <v>36.49</v>
      </c>
      <c r="N57" s="97"/>
      <c r="O57" s="97">
        <v>7</v>
      </c>
      <c r="P57" s="97">
        <v>5</v>
      </c>
      <c r="Q57" s="97"/>
      <c r="R57" s="97"/>
      <c r="S57" s="97"/>
      <c r="T57" s="97"/>
      <c r="U57" s="97"/>
      <c r="V57" s="98">
        <f t="shared" si="17"/>
        <v>41.49</v>
      </c>
      <c r="W57" s="99">
        <v>56.89</v>
      </c>
      <c r="X57" s="100">
        <v>1</v>
      </c>
      <c r="Y57" s="100">
        <v>6</v>
      </c>
      <c r="Z57" s="100">
        <v>7</v>
      </c>
      <c r="AA57" s="100">
        <v>3</v>
      </c>
      <c r="AB57" s="100"/>
      <c r="AC57" s="100"/>
      <c r="AD57" s="100"/>
      <c r="AE57" s="100"/>
      <c r="AF57" s="101">
        <f t="shared" si="18"/>
        <v>69.89</v>
      </c>
      <c r="AG57" s="102">
        <v>65.07</v>
      </c>
      <c r="AH57" s="103"/>
      <c r="AI57" s="103">
        <v>4</v>
      </c>
      <c r="AJ57" s="103">
        <v>4</v>
      </c>
      <c r="AK57" s="103">
        <v>7</v>
      </c>
      <c r="AL57" s="103">
        <v>1</v>
      </c>
      <c r="AM57" s="103"/>
      <c r="AN57" s="103"/>
      <c r="AO57" s="103"/>
      <c r="AP57" s="104">
        <f t="shared" si="19"/>
        <v>88.07</v>
      </c>
      <c r="AQ57" s="105">
        <v>55.81</v>
      </c>
      <c r="AR57" s="106"/>
      <c r="AS57" s="106">
        <v>6</v>
      </c>
      <c r="AT57" s="106">
        <v>5</v>
      </c>
      <c r="AU57" s="106">
        <v>7</v>
      </c>
      <c r="AV57" s="106"/>
      <c r="AW57" s="106"/>
      <c r="AX57" s="106"/>
      <c r="AY57" s="106"/>
      <c r="AZ57" s="107">
        <f t="shared" si="20"/>
        <v>74.81</v>
      </c>
      <c r="BA57" s="108">
        <v>65.97</v>
      </c>
      <c r="BB57" s="109">
        <v>15</v>
      </c>
      <c r="BC57" s="109"/>
      <c r="BD57" s="109">
        <v>1</v>
      </c>
      <c r="BE57" s="109"/>
      <c r="BF57" s="109">
        <v>1</v>
      </c>
      <c r="BG57" s="109"/>
      <c r="BH57" s="109"/>
      <c r="BI57" s="109"/>
      <c r="BJ57" s="110">
        <f t="shared" si="21"/>
        <v>71.97</v>
      </c>
      <c r="BK57" s="87"/>
      <c r="BL57" s="111">
        <f t="shared" si="22"/>
        <v>0.4404157602127145</v>
      </c>
      <c r="BM57" s="112">
        <f t="shared" si="23"/>
        <v>0.603759942154736</v>
      </c>
      <c r="BN57" s="206">
        <f t="shared" si="24"/>
        <v>0.5750465016454428</v>
      </c>
      <c r="BO57" s="112">
        <f t="shared" si="25"/>
        <v>0.4181900760758488</v>
      </c>
      <c r="BP57" s="112">
        <f t="shared" si="26"/>
        <v>0.5126320010693758</v>
      </c>
      <c r="BQ57" s="113">
        <f t="shared" si="27"/>
        <v>0.4215645407808809</v>
      </c>
      <c r="BR57" s="114">
        <f t="shared" si="31"/>
        <v>2.971608821938999</v>
      </c>
      <c r="BS57" s="115">
        <f t="shared" si="28"/>
        <v>0.5836326237451713</v>
      </c>
      <c r="BT57" s="116">
        <f t="shared" si="29"/>
        <v>52</v>
      </c>
      <c r="BV57" s="117">
        <f t="shared" si="30"/>
        <v>387.6</v>
      </c>
    </row>
    <row r="58" spans="1:74" ht="12.75">
      <c r="A58" s="195">
        <v>57</v>
      </c>
      <c r="B58" s="287" t="s">
        <v>108</v>
      </c>
      <c r="C58" s="197">
        <v>37.63</v>
      </c>
      <c r="D58" s="94"/>
      <c r="E58" s="94">
        <v>5</v>
      </c>
      <c r="F58" s="94">
        <v>4</v>
      </c>
      <c r="G58" s="94">
        <v>2</v>
      </c>
      <c r="H58" s="94">
        <v>1</v>
      </c>
      <c r="I58" s="94"/>
      <c r="J58" s="94"/>
      <c r="K58" s="94"/>
      <c r="L58" s="95">
        <f t="shared" si="16"/>
        <v>50.63</v>
      </c>
      <c r="M58" s="96">
        <v>38.4</v>
      </c>
      <c r="N58" s="97"/>
      <c r="O58" s="97">
        <v>5</v>
      </c>
      <c r="P58" s="97">
        <v>6</v>
      </c>
      <c r="Q58" s="97">
        <v>1</v>
      </c>
      <c r="R58" s="97"/>
      <c r="S58" s="97"/>
      <c r="T58" s="97"/>
      <c r="U58" s="97"/>
      <c r="V58" s="98">
        <f t="shared" si="17"/>
        <v>46.4</v>
      </c>
      <c r="W58" s="99">
        <v>54.53</v>
      </c>
      <c r="X58" s="100">
        <v>1</v>
      </c>
      <c r="Y58" s="100">
        <v>7</v>
      </c>
      <c r="Z58" s="100">
        <v>6</v>
      </c>
      <c r="AA58" s="100">
        <v>3</v>
      </c>
      <c r="AB58" s="100"/>
      <c r="AC58" s="100"/>
      <c r="AD58" s="100"/>
      <c r="AE58" s="100"/>
      <c r="AF58" s="101">
        <f t="shared" si="18"/>
        <v>66.53</v>
      </c>
      <c r="AG58" s="102">
        <v>41.13</v>
      </c>
      <c r="AH58" s="103"/>
      <c r="AI58" s="103">
        <v>12</v>
      </c>
      <c r="AJ58" s="103"/>
      <c r="AK58" s="103">
        <v>3</v>
      </c>
      <c r="AL58" s="103">
        <v>1</v>
      </c>
      <c r="AM58" s="103"/>
      <c r="AN58" s="103"/>
      <c r="AO58" s="103"/>
      <c r="AP58" s="104">
        <f t="shared" si="19"/>
        <v>52.13</v>
      </c>
      <c r="AQ58" s="105">
        <v>54.43</v>
      </c>
      <c r="AR58" s="106"/>
      <c r="AS58" s="106">
        <v>8</v>
      </c>
      <c r="AT58" s="106">
        <v>3</v>
      </c>
      <c r="AU58" s="106">
        <v>5</v>
      </c>
      <c r="AV58" s="106">
        <v>2</v>
      </c>
      <c r="AW58" s="106"/>
      <c r="AX58" s="106"/>
      <c r="AY58" s="106">
        <v>6</v>
      </c>
      <c r="AZ58" s="107">
        <f t="shared" si="20"/>
        <v>95.43</v>
      </c>
      <c r="BA58" s="108">
        <v>97.53</v>
      </c>
      <c r="BB58" s="109">
        <v>15</v>
      </c>
      <c r="BC58" s="109">
        <v>2</v>
      </c>
      <c r="BD58" s="109"/>
      <c r="BE58" s="109"/>
      <c r="BF58" s="109"/>
      <c r="BG58" s="109"/>
      <c r="BH58" s="109"/>
      <c r="BI58" s="109"/>
      <c r="BJ58" s="110">
        <f t="shared" si="21"/>
        <v>97.53</v>
      </c>
      <c r="BK58" s="87"/>
      <c r="BL58" s="111">
        <f t="shared" si="22"/>
        <v>0.3598656922773059</v>
      </c>
      <c r="BM58" s="112">
        <f t="shared" si="23"/>
        <v>0.5398706896551725</v>
      </c>
      <c r="BN58" s="112">
        <f t="shared" si="24"/>
        <v>0.6040883811814218</v>
      </c>
      <c r="BO58" s="112">
        <f t="shared" si="25"/>
        <v>0.706502973335891</v>
      </c>
      <c r="BP58" s="112">
        <f t="shared" si="26"/>
        <v>0.40186524153830033</v>
      </c>
      <c r="BQ58" s="113">
        <f t="shared" si="27"/>
        <v>0.31108376909668817</v>
      </c>
      <c r="BR58" s="114">
        <f t="shared" si="31"/>
        <v>2.92327674708478</v>
      </c>
      <c r="BS58" s="115">
        <f t="shared" si="28"/>
        <v>0.5741400635367216</v>
      </c>
      <c r="BT58" s="116">
        <f t="shared" si="29"/>
        <v>53</v>
      </c>
      <c r="BV58" s="117">
        <f t="shared" si="30"/>
        <v>408.65</v>
      </c>
    </row>
    <row r="59" spans="1:74" ht="12.75">
      <c r="A59" s="195">
        <v>58</v>
      </c>
      <c r="B59" s="287" t="s">
        <v>116</v>
      </c>
      <c r="C59" s="197">
        <v>24.12</v>
      </c>
      <c r="D59" s="94"/>
      <c r="E59" s="94">
        <v>6</v>
      </c>
      <c r="F59" s="94">
        <v>5</v>
      </c>
      <c r="G59" s="94">
        <v>1</v>
      </c>
      <c r="H59" s="94"/>
      <c r="I59" s="94"/>
      <c r="J59" s="94"/>
      <c r="K59" s="94">
        <v>1</v>
      </c>
      <c r="L59" s="95">
        <f t="shared" si="16"/>
        <v>34.120000000000005</v>
      </c>
      <c r="M59" s="96">
        <v>27.92</v>
      </c>
      <c r="N59" s="97"/>
      <c r="O59" s="97">
        <v>7</v>
      </c>
      <c r="P59" s="97">
        <v>1</v>
      </c>
      <c r="Q59" s="97">
        <v>3</v>
      </c>
      <c r="R59" s="97">
        <v>1</v>
      </c>
      <c r="S59" s="97"/>
      <c r="T59" s="97"/>
      <c r="U59" s="97"/>
      <c r="V59" s="98">
        <f t="shared" si="17"/>
        <v>39.92</v>
      </c>
      <c r="W59" s="99">
        <v>43.67</v>
      </c>
      <c r="X59" s="100">
        <v>1</v>
      </c>
      <c r="Y59" s="100">
        <v>6</v>
      </c>
      <c r="Z59" s="100">
        <v>4</v>
      </c>
      <c r="AA59" s="100">
        <v>6</v>
      </c>
      <c r="AB59" s="100"/>
      <c r="AC59" s="100"/>
      <c r="AD59" s="100"/>
      <c r="AE59" s="100"/>
      <c r="AF59" s="101">
        <f t="shared" si="18"/>
        <v>59.67</v>
      </c>
      <c r="AG59" s="102">
        <v>9999</v>
      </c>
      <c r="AH59" s="103"/>
      <c r="AI59" s="103"/>
      <c r="AJ59" s="103"/>
      <c r="AK59" s="103"/>
      <c r="AL59" s="103"/>
      <c r="AM59" s="103"/>
      <c r="AN59" s="103"/>
      <c r="AO59" s="103"/>
      <c r="AP59" s="104">
        <f t="shared" si="19"/>
        <v>9999</v>
      </c>
      <c r="AQ59" s="105">
        <v>29.65</v>
      </c>
      <c r="AR59" s="106"/>
      <c r="AS59" s="106">
        <v>4</v>
      </c>
      <c r="AT59" s="106">
        <v>9</v>
      </c>
      <c r="AU59" s="106">
        <v>4</v>
      </c>
      <c r="AV59" s="106">
        <v>1</v>
      </c>
      <c r="AW59" s="106"/>
      <c r="AX59" s="106"/>
      <c r="AY59" s="106">
        <v>4</v>
      </c>
      <c r="AZ59" s="107">
        <f t="shared" si="20"/>
        <v>63.65</v>
      </c>
      <c r="BA59" s="108">
        <v>49.03</v>
      </c>
      <c r="BB59" s="109">
        <v>15</v>
      </c>
      <c r="BC59" s="109">
        <v>1</v>
      </c>
      <c r="BD59" s="109">
        <v>1</v>
      </c>
      <c r="BE59" s="109"/>
      <c r="BF59" s="109"/>
      <c r="BG59" s="109"/>
      <c r="BH59" s="109"/>
      <c r="BI59" s="109">
        <v>5</v>
      </c>
      <c r="BJ59" s="110">
        <f t="shared" si="21"/>
        <v>65.03</v>
      </c>
      <c r="BK59" s="87"/>
      <c r="BL59" s="111">
        <f t="shared" si="22"/>
        <v>0.5339976553341148</v>
      </c>
      <c r="BM59" s="112">
        <f t="shared" si="23"/>
        <v>0.6275050100200401</v>
      </c>
      <c r="BN59" s="112">
        <f t="shared" si="24"/>
        <v>0.6735377911848499</v>
      </c>
      <c r="BO59" s="206">
        <f t="shared" si="25"/>
        <v>0.003683368336833683</v>
      </c>
      <c r="BP59" s="112">
        <f t="shared" si="26"/>
        <v>0.6025137470542027</v>
      </c>
      <c r="BQ59" s="113">
        <f t="shared" si="27"/>
        <v>0.4665538982008304</v>
      </c>
      <c r="BR59" s="114">
        <f t="shared" si="31"/>
        <v>2.9077914701308716</v>
      </c>
      <c r="BS59" s="115">
        <f t="shared" si="28"/>
        <v>0.5710987100613565</v>
      </c>
      <c r="BT59" s="116">
        <f t="shared" si="29"/>
        <v>54</v>
      </c>
      <c r="BV59" s="117">
        <f t="shared" si="30"/>
        <v>10261.39</v>
      </c>
    </row>
    <row r="60" spans="1:74" ht="12.75">
      <c r="A60" s="195">
        <v>59</v>
      </c>
      <c r="B60" s="287" t="s">
        <v>97</v>
      </c>
      <c r="C60" s="197">
        <v>46.96</v>
      </c>
      <c r="D60" s="94"/>
      <c r="E60" s="94">
        <v>11</v>
      </c>
      <c r="F60" s="94">
        <v>1</v>
      </c>
      <c r="G60" s="94"/>
      <c r="H60" s="94"/>
      <c r="I60" s="94"/>
      <c r="J60" s="94"/>
      <c r="K60" s="94"/>
      <c r="L60" s="95">
        <f t="shared" si="16"/>
        <v>47.96</v>
      </c>
      <c r="M60" s="96">
        <v>34.54</v>
      </c>
      <c r="N60" s="97"/>
      <c r="O60" s="97">
        <v>10</v>
      </c>
      <c r="P60" s="97"/>
      <c r="Q60" s="97">
        <v>1</v>
      </c>
      <c r="R60" s="97">
        <v>1</v>
      </c>
      <c r="S60" s="97"/>
      <c r="T60" s="97"/>
      <c r="U60" s="97"/>
      <c r="V60" s="98">
        <f t="shared" si="17"/>
        <v>41.54</v>
      </c>
      <c r="W60" s="99">
        <v>49.05</v>
      </c>
      <c r="X60" s="100">
        <v>1</v>
      </c>
      <c r="Y60" s="100">
        <v>12</v>
      </c>
      <c r="Z60" s="100">
        <v>1</v>
      </c>
      <c r="AA60" s="100"/>
      <c r="AB60" s="100">
        <v>3</v>
      </c>
      <c r="AC60" s="100"/>
      <c r="AD60" s="100"/>
      <c r="AE60" s="100"/>
      <c r="AF60" s="101">
        <f t="shared" si="18"/>
        <v>65.05</v>
      </c>
      <c r="AG60" s="102">
        <v>51.56</v>
      </c>
      <c r="AH60" s="103"/>
      <c r="AI60" s="103">
        <v>12</v>
      </c>
      <c r="AJ60" s="103">
        <v>3</v>
      </c>
      <c r="AK60" s="103">
        <v>1</v>
      </c>
      <c r="AL60" s="103"/>
      <c r="AM60" s="103"/>
      <c r="AN60" s="103"/>
      <c r="AO60" s="103"/>
      <c r="AP60" s="104">
        <f t="shared" si="19"/>
        <v>56.56</v>
      </c>
      <c r="AQ60" s="105">
        <v>52.44</v>
      </c>
      <c r="AR60" s="106"/>
      <c r="AS60" s="106">
        <v>4</v>
      </c>
      <c r="AT60" s="106">
        <v>6</v>
      </c>
      <c r="AU60" s="106">
        <v>4</v>
      </c>
      <c r="AV60" s="106">
        <v>4</v>
      </c>
      <c r="AW60" s="106"/>
      <c r="AX60" s="106"/>
      <c r="AY60" s="106">
        <v>2</v>
      </c>
      <c r="AZ60" s="107">
        <f t="shared" si="20"/>
        <v>92.44</v>
      </c>
      <c r="BA60" s="108">
        <v>139.39</v>
      </c>
      <c r="BB60" s="109">
        <v>15</v>
      </c>
      <c r="BC60" s="109"/>
      <c r="BD60" s="109">
        <v>1</v>
      </c>
      <c r="BE60" s="109">
        <v>1</v>
      </c>
      <c r="BF60" s="109"/>
      <c r="BG60" s="109"/>
      <c r="BH60" s="109"/>
      <c r="BI60" s="109"/>
      <c r="BJ60" s="110">
        <f t="shared" si="21"/>
        <v>142.39</v>
      </c>
      <c r="BK60" s="87"/>
      <c r="BL60" s="111">
        <f t="shared" si="22"/>
        <v>0.37989991659716427</v>
      </c>
      <c r="BM60" s="112">
        <f t="shared" si="23"/>
        <v>0.6030332209918151</v>
      </c>
      <c r="BN60" s="112">
        <f t="shared" si="24"/>
        <v>0.6178324365872406</v>
      </c>
      <c r="BO60" s="112">
        <f t="shared" si="25"/>
        <v>0.6511669024045261</v>
      </c>
      <c r="BP60" s="112">
        <f t="shared" si="26"/>
        <v>0.41486369536996975</v>
      </c>
      <c r="BQ60" s="113">
        <f t="shared" si="27"/>
        <v>0.21307676100849782</v>
      </c>
      <c r="BR60" s="114">
        <f t="shared" si="31"/>
        <v>2.8798729329592136</v>
      </c>
      <c r="BS60" s="115">
        <f t="shared" si="28"/>
        <v>0.5656154280828121</v>
      </c>
      <c r="BT60" s="116">
        <f t="shared" si="29"/>
        <v>55</v>
      </c>
      <c r="BV60" s="117">
        <f t="shared" si="30"/>
        <v>445.94</v>
      </c>
    </row>
    <row r="61" spans="1:74" ht="12.75">
      <c r="A61" s="195">
        <v>60</v>
      </c>
      <c r="B61" s="287" t="s">
        <v>117</v>
      </c>
      <c r="C61" s="197">
        <v>46.58</v>
      </c>
      <c r="D61" s="94"/>
      <c r="E61" s="94">
        <v>6</v>
      </c>
      <c r="F61" s="94">
        <v>2</v>
      </c>
      <c r="G61" s="94">
        <v>2</v>
      </c>
      <c r="H61" s="94">
        <v>2</v>
      </c>
      <c r="I61" s="94"/>
      <c r="J61" s="94"/>
      <c r="K61" s="94"/>
      <c r="L61" s="95">
        <f t="shared" si="16"/>
        <v>62.58</v>
      </c>
      <c r="M61" s="96">
        <v>22.82</v>
      </c>
      <c r="N61" s="97"/>
      <c r="O61" s="97">
        <v>7</v>
      </c>
      <c r="P61" s="97">
        <v>3</v>
      </c>
      <c r="Q61" s="97"/>
      <c r="R61" s="97">
        <v>2</v>
      </c>
      <c r="S61" s="97"/>
      <c r="T61" s="97"/>
      <c r="U61" s="97"/>
      <c r="V61" s="98">
        <f t="shared" si="17"/>
        <v>35.82</v>
      </c>
      <c r="W61" s="99">
        <v>49.87</v>
      </c>
      <c r="X61" s="100">
        <v>1</v>
      </c>
      <c r="Y61" s="100">
        <v>8</v>
      </c>
      <c r="Z61" s="100">
        <v>1</v>
      </c>
      <c r="AA61" s="100">
        <v>4</v>
      </c>
      <c r="AB61" s="100">
        <v>3</v>
      </c>
      <c r="AC61" s="100"/>
      <c r="AD61" s="100"/>
      <c r="AE61" s="100"/>
      <c r="AF61" s="101">
        <f t="shared" si="18"/>
        <v>73.87</v>
      </c>
      <c r="AG61" s="102">
        <v>54.43</v>
      </c>
      <c r="AH61" s="103"/>
      <c r="AI61" s="103">
        <v>6</v>
      </c>
      <c r="AJ61" s="103">
        <v>3</v>
      </c>
      <c r="AK61" s="103">
        <v>5</v>
      </c>
      <c r="AL61" s="103">
        <v>2</v>
      </c>
      <c r="AM61" s="103"/>
      <c r="AN61" s="103"/>
      <c r="AO61" s="103"/>
      <c r="AP61" s="104">
        <f t="shared" si="19"/>
        <v>77.43</v>
      </c>
      <c r="AQ61" s="105">
        <v>46.68</v>
      </c>
      <c r="AR61" s="106"/>
      <c r="AS61" s="106">
        <v>3</v>
      </c>
      <c r="AT61" s="106"/>
      <c r="AU61" s="106">
        <v>8</v>
      </c>
      <c r="AV61" s="106">
        <v>7</v>
      </c>
      <c r="AW61" s="106"/>
      <c r="AX61" s="106"/>
      <c r="AY61" s="106">
        <v>2</v>
      </c>
      <c r="AZ61" s="107">
        <f t="shared" si="20"/>
        <v>103.68</v>
      </c>
      <c r="BA61" s="108">
        <v>61.44</v>
      </c>
      <c r="BB61" s="109">
        <v>15</v>
      </c>
      <c r="BC61" s="109"/>
      <c r="BD61" s="109">
        <v>2</v>
      </c>
      <c r="BE61" s="109"/>
      <c r="BF61" s="109"/>
      <c r="BG61" s="109"/>
      <c r="BH61" s="109"/>
      <c r="BI61" s="109">
        <v>4</v>
      </c>
      <c r="BJ61" s="110">
        <f t="shared" si="21"/>
        <v>75.44</v>
      </c>
      <c r="BK61" s="87"/>
      <c r="BL61" s="111">
        <f t="shared" si="22"/>
        <v>0.2911473314157878</v>
      </c>
      <c r="BM61" s="112">
        <f t="shared" si="23"/>
        <v>0.6993299832495813</v>
      </c>
      <c r="BN61" s="112">
        <f t="shared" si="24"/>
        <v>0.5440638960335724</v>
      </c>
      <c r="BO61" s="112">
        <f t="shared" si="25"/>
        <v>0.4756554307116104</v>
      </c>
      <c r="BP61" s="112">
        <f t="shared" si="26"/>
        <v>0.3698881172839506</v>
      </c>
      <c r="BQ61" s="113">
        <f t="shared" si="27"/>
        <v>0.40217391304347827</v>
      </c>
      <c r="BR61" s="114">
        <f t="shared" si="31"/>
        <v>2.7822586717379805</v>
      </c>
      <c r="BS61" s="115">
        <f t="shared" si="28"/>
        <v>0.5464437029987813</v>
      </c>
      <c r="BT61" s="116">
        <f t="shared" si="29"/>
        <v>56</v>
      </c>
      <c r="BV61" s="117">
        <f t="shared" si="30"/>
        <v>428.82</v>
      </c>
    </row>
    <row r="62" spans="1:74" ht="12.75">
      <c r="A62" s="195">
        <v>61</v>
      </c>
      <c r="B62" s="287" t="s">
        <v>100</v>
      </c>
      <c r="C62" s="197">
        <v>31.72</v>
      </c>
      <c r="D62" s="94"/>
      <c r="E62" s="94">
        <v>9</v>
      </c>
      <c r="F62" s="94">
        <v>1</v>
      </c>
      <c r="G62" s="94">
        <v>2</v>
      </c>
      <c r="H62" s="94"/>
      <c r="I62" s="94"/>
      <c r="J62" s="94"/>
      <c r="K62" s="94"/>
      <c r="L62" s="95">
        <f t="shared" si="16"/>
        <v>36.72</v>
      </c>
      <c r="M62" s="96">
        <v>40.46</v>
      </c>
      <c r="N62" s="97"/>
      <c r="O62" s="97">
        <v>6</v>
      </c>
      <c r="P62" s="97"/>
      <c r="Q62" s="97">
        <v>6</v>
      </c>
      <c r="R62" s="97"/>
      <c r="S62" s="97"/>
      <c r="T62" s="97"/>
      <c r="U62" s="97"/>
      <c r="V62" s="98">
        <f t="shared" si="17"/>
        <v>52.46</v>
      </c>
      <c r="W62" s="99">
        <v>53.38</v>
      </c>
      <c r="X62" s="100">
        <v>1</v>
      </c>
      <c r="Y62" s="100">
        <v>8</v>
      </c>
      <c r="Z62" s="100">
        <v>3</v>
      </c>
      <c r="AA62" s="100">
        <v>4</v>
      </c>
      <c r="AB62" s="100">
        <v>1</v>
      </c>
      <c r="AC62" s="100"/>
      <c r="AD62" s="100"/>
      <c r="AE62" s="100"/>
      <c r="AF62" s="101">
        <f t="shared" si="18"/>
        <v>69.38</v>
      </c>
      <c r="AG62" s="102">
        <v>81.63</v>
      </c>
      <c r="AH62" s="103"/>
      <c r="AI62" s="103">
        <v>7</v>
      </c>
      <c r="AJ62" s="103">
        <v>3</v>
      </c>
      <c r="AK62" s="103">
        <v>5</v>
      </c>
      <c r="AL62" s="103">
        <v>1</v>
      </c>
      <c r="AM62" s="103"/>
      <c r="AN62" s="103"/>
      <c r="AO62" s="103"/>
      <c r="AP62" s="104">
        <f t="shared" si="19"/>
        <v>99.63</v>
      </c>
      <c r="AQ62" s="105">
        <v>45.21</v>
      </c>
      <c r="AR62" s="106"/>
      <c r="AS62" s="106">
        <v>7</v>
      </c>
      <c r="AT62" s="106">
        <v>4</v>
      </c>
      <c r="AU62" s="106">
        <v>1</v>
      </c>
      <c r="AV62" s="106">
        <v>6</v>
      </c>
      <c r="AW62" s="106"/>
      <c r="AX62" s="106"/>
      <c r="AY62" s="106">
        <v>2</v>
      </c>
      <c r="AZ62" s="107">
        <f t="shared" si="20"/>
        <v>87.21000000000001</v>
      </c>
      <c r="BA62" s="108">
        <v>64.06</v>
      </c>
      <c r="BB62" s="109">
        <v>15</v>
      </c>
      <c r="BC62" s="109"/>
      <c r="BD62" s="109"/>
      <c r="BE62" s="109"/>
      <c r="BF62" s="109">
        <v>2</v>
      </c>
      <c r="BG62" s="109"/>
      <c r="BH62" s="109"/>
      <c r="BI62" s="109"/>
      <c r="BJ62" s="110">
        <f t="shared" si="21"/>
        <v>74.06</v>
      </c>
      <c r="BK62" s="87"/>
      <c r="BL62" s="111">
        <f t="shared" si="22"/>
        <v>0.49618736383442263</v>
      </c>
      <c r="BM62" s="112">
        <f t="shared" si="23"/>
        <v>0.4775066717499047</v>
      </c>
      <c r="BN62" s="206">
        <f t="shared" si="24"/>
        <v>0.5792735658691266</v>
      </c>
      <c r="BO62" s="112">
        <f t="shared" si="25"/>
        <v>0.3696677707517816</v>
      </c>
      <c r="BP62" s="112">
        <f t="shared" si="26"/>
        <v>0.43974314872147685</v>
      </c>
      <c r="BQ62" s="113">
        <f t="shared" si="27"/>
        <v>0.4096678368890089</v>
      </c>
      <c r="BR62" s="114">
        <f t="shared" si="31"/>
        <v>2.7720463578157215</v>
      </c>
      <c r="BS62" s="115">
        <f t="shared" si="28"/>
        <v>0.5444379748137814</v>
      </c>
      <c r="BT62" s="116">
        <f t="shared" si="29"/>
        <v>57</v>
      </c>
      <c r="BV62" s="117">
        <f t="shared" si="30"/>
        <v>419.46</v>
      </c>
    </row>
    <row r="63" spans="1:74" ht="12.75">
      <c r="A63" s="195">
        <v>62</v>
      </c>
      <c r="B63" s="287" t="s">
        <v>92</v>
      </c>
      <c r="C63" s="197">
        <v>31.5</v>
      </c>
      <c r="D63" s="94"/>
      <c r="E63" s="94">
        <v>10</v>
      </c>
      <c r="F63" s="94">
        <v>1</v>
      </c>
      <c r="G63" s="94"/>
      <c r="H63" s="94">
        <v>1</v>
      </c>
      <c r="I63" s="94"/>
      <c r="J63" s="94"/>
      <c r="K63" s="94"/>
      <c r="L63" s="95">
        <f t="shared" si="16"/>
        <v>37.5</v>
      </c>
      <c r="M63" s="96">
        <v>32.86</v>
      </c>
      <c r="N63" s="97"/>
      <c r="O63" s="97">
        <v>9</v>
      </c>
      <c r="P63" s="97"/>
      <c r="Q63" s="97">
        <v>3</v>
      </c>
      <c r="R63" s="97"/>
      <c r="S63" s="97"/>
      <c r="T63" s="97"/>
      <c r="U63" s="97"/>
      <c r="V63" s="98">
        <f t="shared" si="17"/>
        <v>38.86</v>
      </c>
      <c r="W63" s="99">
        <v>62.42</v>
      </c>
      <c r="X63" s="100">
        <v>1</v>
      </c>
      <c r="Y63" s="100">
        <v>12</v>
      </c>
      <c r="Z63" s="100">
        <v>2</v>
      </c>
      <c r="AA63" s="100">
        <v>2</v>
      </c>
      <c r="AB63" s="100"/>
      <c r="AC63" s="100"/>
      <c r="AD63" s="100"/>
      <c r="AE63" s="100"/>
      <c r="AF63" s="101">
        <f t="shared" si="18"/>
        <v>68.42</v>
      </c>
      <c r="AG63" s="102">
        <v>70.2</v>
      </c>
      <c r="AH63" s="103"/>
      <c r="AI63" s="103">
        <v>7</v>
      </c>
      <c r="AJ63" s="103">
        <v>3</v>
      </c>
      <c r="AK63" s="103">
        <v>4</v>
      </c>
      <c r="AL63" s="103">
        <v>2</v>
      </c>
      <c r="AM63" s="103"/>
      <c r="AN63" s="103"/>
      <c r="AO63" s="103"/>
      <c r="AP63" s="104">
        <f t="shared" si="19"/>
        <v>91.2</v>
      </c>
      <c r="AQ63" s="105">
        <v>65.7</v>
      </c>
      <c r="AR63" s="106"/>
      <c r="AS63" s="106">
        <v>14</v>
      </c>
      <c r="AT63" s="106">
        <v>1</v>
      </c>
      <c r="AU63" s="106">
        <v>1</v>
      </c>
      <c r="AV63" s="106">
        <v>2</v>
      </c>
      <c r="AW63" s="106"/>
      <c r="AX63" s="106"/>
      <c r="AY63" s="106"/>
      <c r="AZ63" s="107">
        <f t="shared" si="20"/>
        <v>78.7</v>
      </c>
      <c r="BA63" s="108">
        <v>247.66</v>
      </c>
      <c r="BB63" s="109">
        <v>15</v>
      </c>
      <c r="BC63" s="109"/>
      <c r="BD63" s="109">
        <v>2</v>
      </c>
      <c r="BE63" s="109"/>
      <c r="BF63" s="109"/>
      <c r="BG63" s="109"/>
      <c r="BH63" s="109"/>
      <c r="BI63" s="109"/>
      <c r="BJ63" s="110">
        <f t="shared" si="21"/>
        <v>249.66</v>
      </c>
      <c r="BK63" s="87"/>
      <c r="BL63" s="111">
        <f t="shared" si="22"/>
        <v>0.4858666666666666</v>
      </c>
      <c r="BM63" s="112">
        <f t="shared" si="23"/>
        <v>0.6446217189912506</v>
      </c>
      <c r="BN63" s="112">
        <f t="shared" si="24"/>
        <v>0.5874013446360713</v>
      </c>
      <c r="BO63" s="112">
        <f t="shared" si="25"/>
        <v>0.4038377192982456</v>
      </c>
      <c r="BP63" s="112">
        <f t="shared" si="26"/>
        <v>0.4872935196950445</v>
      </c>
      <c r="BQ63" s="113">
        <f t="shared" si="27"/>
        <v>0.12152527437314749</v>
      </c>
      <c r="BR63" s="114">
        <f t="shared" si="31"/>
        <v>2.730546243660426</v>
      </c>
      <c r="BS63" s="115">
        <f t="shared" si="28"/>
        <v>0.5362872315761924</v>
      </c>
      <c r="BT63" s="116">
        <f t="shared" si="29"/>
        <v>58</v>
      </c>
      <c r="BV63" s="117">
        <f t="shared" si="30"/>
        <v>564.34</v>
      </c>
    </row>
    <row r="64" spans="1:74" ht="12.75">
      <c r="A64" s="195">
        <v>63</v>
      </c>
      <c r="B64" s="287" t="s">
        <v>102</v>
      </c>
      <c r="C64" s="197">
        <v>40.95</v>
      </c>
      <c r="D64" s="94"/>
      <c r="E64" s="94">
        <v>9</v>
      </c>
      <c r="F64" s="94">
        <v>2</v>
      </c>
      <c r="G64" s="94">
        <v>1</v>
      </c>
      <c r="H64" s="94"/>
      <c r="I64" s="94"/>
      <c r="J64" s="94"/>
      <c r="K64" s="94"/>
      <c r="L64" s="95">
        <f t="shared" si="16"/>
        <v>44.95</v>
      </c>
      <c r="M64" s="96">
        <v>41.33</v>
      </c>
      <c r="N64" s="97"/>
      <c r="O64" s="97">
        <v>9</v>
      </c>
      <c r="P64" s="97">
        <v>3</v>
      </c>
      <c r="Q64" s="97"/>
      <c r="R64" s="97"/>
      <c r="S64" s="97"/>
      <c r="T64" s="97"/>
      <c r="U64" s="97"/>
      <c r="V64" s="98">
        <f t="shared" si="17"/>
        <v>44.33</v>
      </c>
      <c r="W64" s="99">
        <v>54.42</v>
      </c>
      <c r="X64" s="100">
        <v>1</v>
      </c>
      <c r="Y64" s="100">
        <v>8</v>
      </c>
      <c r="Z64" s="100">
        <v>3</v>
      </c>
      <c r="AA64" s="100">
        <v>4</v>
      </c>
      <c r="AB64" s="100">
        <v>1</v>
      </c>
      <c r="AC64" s="100"/>
      <c r="AD64" s="100"/>
      <c r="AE64" s="100"/>
      <c r="AF64" s="101">
        <f t="shared" si="18"/>
        <v>70.42</v>
      </c>
      <c r="AG64" s="102">
        <v>54.17</v>
      </c>
      <c r="AH64" s="103"/>
      <c r="AI64" s="103">
        <v>10</v>
      </c>
      <c r="AJ64" s="103">
        <v>4</v>
      </c>
      <c r="AK64" s="103">
        <v>2</v>
      </c>
      <c r="AL64" s="103"/>
      <c r="AM64" s="103"/>
      <c r="AN64" s="103"/>
      <c r="AO64" s="103"/>
      <c r="AP64" s="104">
        <f t="shared" si="19"/>
        <v>62.17</v>
      </c>
      <c r="AQ64" s="105">
        <v>55.99</v>
      </c>
      <c r="AR64" s="106"/>
      <c r="AS64" s="106">
        <v>8</v>
      </c>
      <c r="AT64" s="106">
        <v>3</v>
      </c>
      <c r="AU64" s="106">
        <v>6</v>
      </c>
      <c r="AV64" s="106">
        <v>1</v>
      </c>
      <c r="AW64" s="106"/>
      <c r="AX64" s="106"/>
      <c r="AY64" s="106"/>
      <c r="AZ64" s="107">
        <f t="shared" si="20"/>
        <v>75.99000000000001</v>
      </c>
      <c r="BA64" s="108">
        <v>242.51</v>
      </c>
      <c r="BB64" s="109">
        <v>7</v>
      </c>
      <c r="BC64" s="109"/>
      <c r="BD64" s="109"/>
      <c r="BE64" s="109">
        <v>1</v>
      </c>
      <c r="BF64" s="109">
        <v>1</v>
      </c>
      <c r="BG64" s="109">
        <v>8</v>
      </c>
      <c r="BH64" s="109"/>
      <c r="BI64" s="109">
        <v>4</v>
      </c>
      <c r="BJ64" s="110">
        <f t="shared" si="21"/>
        <v>341.51</v>
      </c>
      <c r="BK64" s="87"/>
      <c r="BL64" s="111">
        <f t="shared" si="22"/>
        <v>0.40533926585094543</v>
      </c>
      <c r="BM64" s="112">
        <f t="shared" si="23"/>
        <v>0.5650800812091135</v>
      </c>
      <c r="BN64" s="206">
        <f t="shared" si="24"/>
        <v>0.5707185458676511</v>
      </c>
      <c r="BO64" s="112">
        <f t="shared" si="25"/>
        <v>0.5924079137847836</v>
      </c>
      <c r="BP64" s="112">
        <f t="shared" si="26"/>
        <v>0.504671667324648</v>
      </c>
      <c r="BQ64" s="113">
        <f t="shared" si="27"/>
        <v>0.08884073672806067</v>
      </c>
      <c r="BR64" s="114">
        <f t="shared" si="31"/>
        <v>2.727058210765202</v>
      </c>
      <c r="BS64" s="115">
        <f t="shared" si="28"/>
        <v>0.535602171761011</v>
      </c>
      <c r="BT64" s="116">
        <f t="shared" si="29"/>
        <v>59</v>
      </c>
      <c r="BV64" s="117">
        <f t="shared" si="30"/>
        <v>639.37</v>
      </c>
    </row>
    <row r="65" spans="1:74" ht="12.75">
      <c r="A65" s="195">
        <v>95</v>
      </c>
      <c r="B65" s="296" t="s">
        <v>104</v>
      </c>
      <c r="C65" s="197">
        <v>52.31</v>
      </c>
      <c r="D65" s="94"/>
      <c r="E65" s="94">
        <v>11</v>
      </c>
      <c r="F65" s="94"/>
      <c r="G65" s="94"/>
      <c r="H65" s="94">
        <v>1</v>
      </c>
      <c r="I65" s="94"/>
      <c r="J65" s="94"/>
      <c r="K65" s="94"/>
      <c r="L65" s="95">
        <f t="shared" si="16"/>
        <v>57.31</v>
      </c>
      <c r="M65" s="96">
        <v>49.96</v>
      </c>
      <c r="N65" s="97"/>
      <c r="O65" s="97">
        <v>10</v>
      </c>
      <c r="P65" s="97"/>
      <c r="Q65" s="97">
        <v>1</v>
      </c>
      <c r="R65" s="97">
        <v>1</v>
      </c>
      <c r="S65" s="97"/>
      <c r="T65" s="97"/>
      <c r="U65" s="97"/>
      <c r="V65" s="98">
        <f t="shared" si="17"/>
        <v>56.96</v>
      </c>
      <c r="W65" s="99">
        <v>71.87</v>
      </c>
      <c r="X65" s="100">
        <v>1</v>
      </c>
      <c r="Y65" s="100">
        <v>11</v>
      </c>
      <c r="Z65" s="100">
        <v>2</v>
      </c>
      <c r="AA65" s="100">
        <v>3</v>
      </c>
      <c r="AB65" s="100"/>
      <c r="AC65" s="100"/>
      <c r="AD65" s="100"/>
      <c r="AE65" s="100"/>
      <c r="AF65" s="101">
        <f t="shared" si="18"/>
        <v>79.87</v>
      </c>
      <c r="AG65" s="102">
        <v>55.59</v>
      </c>
      <c r="AH65" s="103"/>
      <c r="AI65" s="103">
        <v>11</v>
      </c>
      <c r="AJ65" s="103">
        <v>2</v>
      </c>
      <c r="AK65" s="103">
        <v>3</v>
      </c>
      <c r="AL65" s="103"/>
      <c r="AM65" s="103"/>
      <c r="AN65" s="103"/>
      <c r="AO65" s="103"/>
      <c r="AP65" s="104">
        <f t="shared" si="19"/>
        <v>63.59</v>
      </c>
      <c r="AQ65" s="105">
        <v>52.11</v>
      </c>
      <c r="AR65" s="106"/>
      <c r="AS65" s="106">
        <v>5</v>
      </c>
      <c r="AT65" s="106">
        <v>5</v>
      </c>
      <c r="AU65" s="106">
        <v>3</v>
      </c>
      <c r="AV65" s="106">
        <v>5</v>
      </c>
      <c r="AW65" s="106"/>
      <c r="AX65" s="106"/>
      <c r="AY65" s="106"/>
      <c r="AZ65" s="107">
        <f t="shared" si="20"/>
        <v>88.11</v>
      </c>
      <c r="BA65" s="108">
        <v>68.4</v>
      </c>
      <c r="BB65" s="109">
        <v>15</v>
      </c>
      <c r="BC65" s="109">
        <v>1</v>
      </c>
      <c r="BD65" s="109">
        <v>1</v>
      </c>
      <c r="BE65" s="109"/>
      <c r="BF65" s="109"/>
      <c r="BG65" s="109"/>
      <c r="BH65" s="109"/>
      <c r="BI65" s="109"/>
      <c r="BJ65" s="110">
        <f t="shared" si="21"/>
        <v>69.4</v>
      </c>
      <c r="BK65" s="87"/>
      <c r="BL65" s="111">
        <f t="shared" si="22"/>
        <v>0.31792008375501657</v>
      </c>
      <c r="BM65" s="112">
        <f t="shared" si="23"/>
        <v>0.4397823033707865</v>
      </c>
      <c r="BN65" s="206">
        <f t="shared" si="24"/>
        <v>0.503192688118192</v>
      </c>
      <c r="BO65" s="112">
        <f t="shared" si="25"/>
        <v>0.579179116213241</v>
      </c>
      <c r="BP65" s="112">
        <f t="shared" si="26"/>
        <v>0.4352513903075701</v>
      </c>
      <c r="BQ65" s="113">
        <f t="shared" si="27"/>
        <v>0.43717579250720456</v>
      </c>
      <c r="BR65" s="114">
        <f t="shared" si="31"/>
        <v>2.712501374272011</v>
      </c>
      <c r="BS65" s="115">
        <f t="shared" si="28"/>
        <v>0.5327431666950593</v>
      </c>
      <c r="BT65" s="116">
        <f t="shared" si="29"/>
        <v>60</v>
      </c>
      <c r="BV65" s="117">
        <f t="shared" si="30"/>
        <v>415.24</v>
      </c>
    </row>
    <row r="66" spans="1:74" ht="12.75">
      <c r="A66" s="195">
        <v>64</v>
      </c>
      <c r="B66" s="287" t="s">
        <v>96</v>
      </c>
      <c r="C66" s="197">
        <v>35.7</v>
      </c>
      <c r="D66" s="94"/>
      <c r="E66" s="94">
        <v>7</v>
      </c>
      <c r="F66" s="94">
        <v>1</v>
      </c>
      <c r="G66" s="94">
        <v>2</v>
      </c>
      <c r="H66" s="94">
        <v>2</v>
      </c>
      <c r="I66" s="94"/>
      <c r="J66" s="94"/>
      <c r="K66" s="94"/>
      <c r="L66" s="95">
        <f t="shared" si="16"/>
        <v>50.7</v>
      </c>
      <c r="M66" s="96">
        <v>33.3</v>
      </c>
      <c r="N66" s="97"/>
      <c r="O66" s="97">
        <v>8</v>
      </c>
      <c r="P66" s="97">
        <v>2</v>
      </c>
      <c r="Q66" s="97"/>
      <c r="R66" s="97">
        <v>2</v>
      </c>
      <c r="S66" s="97"/>
      <c r="T66" s="97"/>
      <c r="U66" s="97">
        <v>2</v>
      </c>
      <c r="V66" s="98">
        <f t="shared" si="17"/>
        <v>51.3</v>
      </c>
      <c r="W66" s="99">
        <v>55.13</v>
      </c>
      <c r="X66" s="100">
        <v>1</v>
      </c>
      <c r="Y66" s="100">
        <v>8</v>
      </c>
      <c r="Z66" s="100">
        <v>4</v>
      </c>
      <c r="AA66" s="100">
        <v>2</v>
      </c>
      <c r="AB66" s="100">
        <v>2</v>
      </c>
      <c r="AC66" s="100"/>
      <c r="AD66" s="100"/>
      <c r="AE66" s="100"/>
      <c r="AF66" s="101">
        <f t="shared" si="18"/>
        <v>73.13</v>
      </c>
      <c r="AG66" s="102">
        <v>42.26</v>
      </c>
      <c r="AH66" s="103"/>
      <c r="AI66" s="103">
        <v>7</v>
      </c>
      <c r="AJ66" s="103">
        <v>2</v>
      </c>
      <c r="AK66" s="103">
        <v>5</v>
      </c>
      <c r="AL66" s="103">
        <v>2</v>
      </c>
      <c r="AM66" s="103"/>
      <c r="AN66" s="103"/>
      <c r="AO66" s="103"/>
      <c r="AP66" s="104">
        <f t="shared" si="19"/>
        <v>64.25999999999999</v>
      </c>
      <c r="AQ66" s="105">
        <v>46.7</v>
      </c>
      <c r="AR66" s="106"/>
      <c r="AS66" s="106">
        <v>7</v>
      </c>
      <c r="AT66" s="106">
        <v>2</v>
      </c>
      <c r="AU66" s="106">
        <v>5</v>
      </c>
      <c r="AV66" s="106">
        <v>4</v>
      </c>
      <c r="AW66" s="106"/>
      <c r="AX66" s="106"/>
      <c r="AY66" s="106"/>
      <c r="AZ66" s="107">
        <f t="shared" si="20"/>
        <v>78.7</v>
      </c>
      <c r="BA66" s="108">
        <v>7.63</v>
      </c>
      <c r="BB66" s="109">
        <v>3</v>
      </c>
      <c r="BC66" s="109">
        <v>1</v>
      </c>
      <c r="BD66" s="109"/>
      <c r="BE66" s="109">
        <v>1</v>
      </c>
      <c r="BF66" s="109"/>
      <c r="BG66" s="109">
        <v>12</v>
      </c>
      <c r="BH66" s="109"/>
      <c r="BI66" s="109">
        <v>12</v>
      </c>
      <c r="BJ66" s="110">
        <f t="shared" si="21"/>
        <v>165.63</v>
      </c>
      <c r="BK66" s="87"/>
      <c r="BL66" s="111">
        <f t="shared" si="22"/>
        <v>0.3593688362919132</v>
      </c>
      <c r="BM66" s="112">
        <f t="shared" si="23"/>
        <v>0.4883040935672515</v>
      </c>
      <c r="BN66" s="112">
        <f t="shared" si="24"/>
        <v>0.5495692602215233</v>
      </c>
      <c r="BO66" s="112">
        <f t="shared" si="25"/>
        <v>0.5731403672580143</v>
      </c>
      <c r="BP66" s="112">
        <f t="shared" si="26"/>
        <v>0.4872935196950445</v>
      </c>
      <c r="BQ66" s="113">
        <f t="shared" si="27"/>
        <v>0.1831793757169595</v>
      </c>
      <c r="BR66" s="114">
        <f t="shared" si="31"/>
        <v>2.640855452750706</v>
      </c>
      <c r="BS66" s="115">
        <f t="shared" si="28"/>
        <v>0.5186716991285996</v>
      </c>
      <c r="BT66" s="116">
        <f t="shared" si="29"/>
        <v>61</v>
      </c>
      <c r="BV66" s="117">
        <f t="shared" si="30"/>
        <v>483.71999999999997</v>
      </c>
    </row>
    <row r="67" spans="1:74" ht="12.75">
      <c r="A67" s="195">
        <v>65</v>
      </c>
      <c r="B67" s="287" t="s">
        <v>131</v>
      </c>
      <c r="C67" s="197">
        <v>49.08</v>
      </c>
      <c r="D67" s="94"/>
      <c r="E67" s="94">
        <v>9</v>
      </c>
      <c r="F67" s="94">
        <v>3</v>
      </c>
      <c r="G67" s="94"/>
      <c r="H67" s="94"/>
      <c r="I67" s="94"/>
      <c r="J67" s="94"/>
      <c r="K67" s="94"/>
      <c r="L67" s="95">
        <f t="shared" si="16"/>
        <v>52.08</v>
      </c>
      <c r="M67" s="96">
        <v>67.7</v>
      </c>
      <c r="N67" s="97"/>
      <c r="O67" s="97">
        <v>9</v>
      </c>
      <c r="P67" s="97">
        <v>3</v>
      </c>
      <c r="Q67" s="97"/>
      <c r="R67" s="97"/>
      <c r="S67" s="97"/>
      <c r="T67" s="97"/>
      <c r="U67" s="97"/>
      <c r="V67" s="98">
        <f t="shared" si="17"/>
        <v>70.7</v>
      </c>
      <c r="W67" s="99">
        <v>73.01</v>
      </c>
      <c r="X67" s="100">
        <v>1</v>
      </c>
      <c r="Y67" s="100">
        <v>12</v>
      </c>
      <c r="Z67" s="100">
        <v>2</v>
      </c>
      <c r="AA67" s="100">
        <v>2</v>
      </c>
      <c r="AB67" s="100"/>
      <c r="AC67" s="100"/>
      <c r="AD67" s="100"/>
      <c r="AE67" s="100"/>
      <c r="AF67" s="101">
        <f t="shared" si="18"/>
        <v>79.01</v>
      </c>
      <c r="AG67" s="102">
        <v>65.75</v>
      </c>
      <c r="AH67" s="103"/>
      <c r="AI67" s="103">
        <v>8</v>
      </c>
      <c r="AJ67" s="103">
        <v>6</v>
      </c>
      <c r="AK67" s="103">
        <v>2</v>
      </c>
      <c r="AL67" s="103"/>
      <c r="AM67" s="103"/>
      <c r="AN67" s="103"/>
      <c r="AO67" s="103"/>
      <c r="AP67" s="104">
        <f t="shared" si="19"/>
        <v>75.75</v>
      </c>
      <c r="AQ67" s="105">
        <v>45.85</v>
      </c>
      <c r="AR67" s="106"/>
      <c r="AS67" s="106"/>
      <c r="AT67" s="106">
        <v>8</v>
      </c>
      <c r="AU67" s="106">
        <v>7</v>
      </c>
      <c r="AV67" s="106">
        <v>3</v>
      </c>
      <c r="AW67" s="106"/>
      <c r="AX67" s="106"/>
      <c r="AY67" s="106"/>
      <c r="AZ67" s="107">
        <f t="shared" si="20"/>
        <v>82.85</v>
      </c>
      <c r="BA67" s="108">
        <v>71.06</v>
      </c>
      <c r="BB67" s="109">
        <v>15</v>
      </c>
      <c r="BC67" s="109">
        <v>2</v>
      </c>
      <c r="BD67" s="109"/>
      <c r="BE67" s="109"/>
      <c r="BF67" s="109"/>
      <c r="BG67" s="109"/>
      <c r="BH67" s="109"/>
      <c r="BI67" s="109"/>
      <c r="BJ67" s="110">
        <f t="shared" si="21"/>
        <v>71.06</v>
      </c>
      <c r="BK67" s="87"/>
      <c r="BL67" s="111">
        <f t="shared" si="22"/>
        <v>0.3498463901689708</v>
      </c>
      <c r="BM67" s="112">
        <f t="shared" si="23"/>
        <v>0.35431400282885434</v>
      </c>
      <c r="BN67" s="112">
        <f t="shared" si="24"/>
        <v>0.50866978863435</v>
      </c>
      <c r="BO67" s="112">
        <f t="shared" si="25"/>
        <v>0.48620462046204616</v>
      </c>
      <c r="BP67" s="112">
        <f t="shared" si="26"/>
        <v>0.46288473144236575</v>
      </c>
      <c r="BQ67" s="113">
        <f t="shared" si="27"/>
        <v>0.42696312974950745</v>
      </c>
      <c r="BR67" s="114">
        <f t="shared" si="31"/>
        <v>2.588882663286094</v>
      </c>
      <c r="BS67" s="115">
        <f t="shared" si="28"/>
        <v>0.5084640919716137</v>
      </c>
      <c r="BT67" s="116">
        <f t="shared" si="29"/>
        <v>62</v>
      </c>
      <c r="BV67" s="117">
        <f t="shared" si="30"/>
        <v>431.45</v>
      </c>
    </row>
    <row r="68" spans="1:74" ht="12.75">
      <c r="A68" s="195">
        <v>66</v>
      </c>
      <c r="B68" s="287" t="s">
        <v>112</v>
      </c>
      <c r="C68" s="197">
        <v>43.88</v>
      </c>
      <c r="D68" s="94"/>
      <c r="E68" s="94">
        <v>10</v>
      </c>
      <c r="F68" s="94">
        <v>1</v>
      </c>
      <c r="G68" s="94">
        <v>1</v>
      </c>
      <c r="H68" s="94"/>
      <c r="I68" s="94"/>
      <c r="J68" s="94"/>
      <c r="K68" s="94"/>
      <c r="L68" s="95">
        <f t="shared" si="16"/>
        <v>46.88</v>
      </c>
      <c r="M68" s="96">
        <v>47.55</v>
      </c>
      <c r="N68" s="97"/>
      <c r="O68" s="97">
        <v>9</v>
      </c>
      <c r="P68" s="97"/>
      <c r="Q68" s="97"/>
      <c r="R68" s="97"/>
      <c r="S68" s="97"/>
      <c r="T68" s="97"/>
      <c r="U68" s="97"/>
      <c r="V68" s="98">
        <f t="shared" si="17"/>
        <v>47.55</v>
      </c>
      <c r="W68" s="99">
        <v>70.89</v>
      </c>
      <c r="X68" s="100">
        <v>1</v>
      </c>
      <c r="Y68" s="100">
        <v>8</v>
      </c>
      <c r="Z68" s="100">
        <v>4</v>
      </c>
      <c r="AA68" s="100">
        <v>3</v>
      </c>
      <c r="AB68" s="100">
        <v>1</v>
      </c>
      <c r="AC68" s="100"/>
      <c r="AD68" s="100"/>
      <c r="AE68" s="100"/>
      <c r="AF68" s="101">
        <f t="shared" si="18"/>
        <v>85.89</v>
      </c>
      <c r="AG68" s="102">
        <v>55.56</v>
      </c>
      <c r="AH68" s="103"/>
      <c r="AI68" s="103">
        <v>9</v>
      </c>
      <c r="AJ68" s="103">
        <v>5</v>
      </c>
      <c r="AK68" s="103">
        <v>1</v>
      </c>
      <c r="AL68" s="103">
        <v>1</v>
      </c>
      <c r="AM68" s="103"/>
      <c r="AN68" s="103"/>
      <c r="AO68" s="103"/>
      <c r="AP68" s="104">
        <f t="shared" si="19"/>
        <v>67.56</v>
      </c>
      <c r="AQ68" s="105">
        <v>60.43</v>
      </c>
      <c r="AR68" s="106"/>
      <c r="AS68" s="106">
        <v>11</v>
      </c>
      <c r="AT68" s="106">
        <v>4</v>
      </c>
      <c r="AU68" s="106">
        <v>2</v>
      </c>
      <c r="AV68" s="106">
        <v>1</v>
      </c>
      <c r="AW68" s="106"/>
      <c r="AX68" s="106"/>
      <c r="AY68" s="106">
        <v>2</v>
      </c>
      <c r="AZ68" s="107">
        <f t="shared" si="20"/>
        <v>79.43</v>
      </c>
      <c r="BA68" s="108">
        <v>194.58</v>
      </c>
      <c r="BB68" s="109">
        <v>15</v>
      </c>
      <c r="BC68" s="109">
        <v>2</v>
      </c>
      <c r="BD68" s="109"/>
      <c r="BE68" s="109"/>
      <c r="BF68" s="109"/>
      <c r="BG68" s="109"/>
      <c r="BH68" s="109"/>
      <c r="BI68" s="109"/>
      <c r="BJ68" s="110">
        <f t="shared" si="21"/>
        <v>194.58</v>
      </c>
      <c r="BK68" s="87"/>
      <c r="BL68" s="111">
        <f t="shared" si="22"/>
        <v>0.3886518771331058</v>
      </c>
      <c r="BM68" s="112">
        <f t="shared" si="23"/>
        <v>0.526813880126183</v>
      </c>
      <c r="BN68" s="112">
        <f t="shared" si="24"/>
        <v>0.4679240889509838</v>
      </c>
      <c r="BO68" s="112">
        <f t="shared" si="25"/>
        <v>0.5451450562462995</v>
      </c>
      <c r="BP68" s="112">
        <f t="shared" si="26"/>
        <v>0.4828150572831424</v>
      </c>
      <c r="BQ68" s="113">
        <f t="shared" si="27"/>
        <v>0.15592558330763695</v>
      </c>
      <c r="BR68" s="114">
        <f t="shared" si="31"/>
        <v>2.5672755430473515</v>
      </c>
      <c r="BS68" s="115">
        <f t="shared" si="28"/>
        <v>0.5042203906528493</v>
      </c>
      <c r="BT68" s="116">
        <f t="shared" si="29"/>
        <v>63</v>
      </c>
      <c r="BV68" s="117">
        <f t="shared" si="30"/>
        <v>521.89</v>
      </c>
    </row>
    <row r="69" spans="1:74" ht="12.75">
      <c r="A69" s="195">
        <v>96</v>
      </c>
      <c r="B69" s="287" t="s">
        <v>66</v>
      </c>
      <c r="C69" s="197">
        <v>55.74</v>
      </c>
      <c r="D69" s="94"/>
      <c r="E69" s="94">
        <v>11</v>
      </c>
      <c r="F69" s="94">
        <v>1</v>
      </c>
      <c r="G69" s="94"/>
      <c r="H69" s="94"/>
      <c r="I69" s="94"/>
      <c r="J69" s="94"/>
      <c r="K69" s="94"/>
      <c r="L69" s="95">
        <f t="shared" si="16"/>
        <v>56.74</v>
      </c>
      <c r="M69" s="96">
        <v>43.31</v>
      </c>
      <c r="N69" s="97"/>
      <c r="O69" s="97">
        <v>12</v>
      </c>
      <c r="P69" s="97"/>
      <c r="Q69" s="97"/>
      <c r="R69" s="97"/>
      <c r="S69" s="97"/>
      <c r="T69" s="97"/>
      <c r="U69" s="97"/>
      <c r="V69" s="98">
        <f t="shared" si="17"/>
        <v>43.31</v>
      </c>
      <c r="W69" s="99">
        <v>65.06</v>
      </c>
      <c r="X69" s="100">
        <v>1</v>
      </c>
      <c r="Y69" s="100">
        <v>9</v>
      </c>
      <c r="Z69" s="100">
        <v>4</v>
      </c>
      <c r="AA69" s="100">
        <v>3</v>
      </c>
      <c r="AB69" s="100"/>
      <c r="AC69" s="100"/>
      <c r="AD69" s="100"/>
      <c r="AE69" s="100"/>
      <c r="AF69" s="101">
        <f t="shared" si="18"/>
        <v>75.06</v>
      </c>
      <c r="AG69" s="102">
        <v>71.81</v>
      </c>
      <c r="AH69" s="103"/>
      <c r="AI69" s="103">
        <v>10</v>
      </c>
      <c r="AJ69" s="103">
        <v>3</v>
      </c>
      <c r="AK69" s="103">
        <v>2</v>
      </c>
      <c r="AL69" s="103">
        <v>1</v>
      </c>
      <c r="AM69" s="103"/>
      <c r="AN69" s="103"/>
      <c r="AO69" s="103"/>
      <c r="AP69" s="104">
        <f t="shared" si="19"/>
        <v>83.81</v>
      </c>
      <c r="AQ69" s="105">
        <v>63.75</v>
      </c>
      <c r="AR69" s="106"/>
      <c r="AS69" s="106">
        <v>11</v>
      </c>
      <c r="AT69" s="106">
        <v>3</v>
      </c>
      <c r="AU69" s="106">
        <v>3</v>
      </c>
      <c r="AV69" s="106">
        <v>1</v>
      </c>
      <c r="AW69" s="106"/>
      <c r="AX69" s="106"/>
      <c r="AY69" s="106">
        <v>6</v>
      </c>
      <c r="AZ69" s="107">
        <f t="shared" si="20"/>
        <v>95.75</v>
      </c>
      <c r="BA69" s="108">
        <v>273.25</v>
      </c>
      <c r="BB69" s="109">
        <v>2</v>
      </c>
      <c r="BC69" s="109"/>
      <c r="BD69" s="109">
        <v>1</v>
      </c>
      <c r="BE69" s="109">
        <v>1</v>
      </c>
      <c r="BF69" s="109"/>
      <c r="BG69" s="109">
        <v>13</v>
      </c>
      <c r="BH69" s="109"/>
      <c r="BI69" s="109">
        <v>13</v>
      </c>
      <c r="BJ69" s="110">
        <f t="shared" si="21"/>
        <v>445.25</v>
      </c>
      <c r="BK69" s="87"/>
      <c r="BL69" s="111">
        <f t="shared" si="22"/>
        <v>0.32111385266126186</v>
      </c>
      <c r="BM69" s="112">
        <f t="shared" si="23"/>
        <v>0.5783883629646732</v>
      </c>
      <c r="BN69" s="206">
        <f t="shared" si="24"/>
        <v>0.5354383160138555</v>
      </c>
      <c r="BO69" s="112">
        <f t="shared" si="25"/>
        <v>0.4394463667820069</v>
      </c>
      <c r="BP69" s="112">
        <f t="shared" si="26"/>
        <v>0.40052219321148824</v>
      </c>
      <c r="BQ69" s="113">
        <f t="shared" si="27"/>
        <v>0.0681414935429534</v>
      </c>
      <c r="BR69" s="114">
        <f t="shared" si="31"/>
        <v>2.343050585176239</v>
      </c>
      <c r="BS69" s="115">
        <f t="shared" si="28"/>
        <v>0.46018195615053226</v>
      </c>
      <c r="BT69" s="116">
        <f t="shared" si="29"/>
        <v>64</v>
      </c>
      <c r="BV69" s="117">
        <f t="shared" si="30"/>
        <v>799.9200000000001</v>
      </c>
    </row>
    <row r="70" spans="1:74" ht="12.75">
      <c r="A70" s="195">
        <v>67</v>
      </c>
      <c r="B70" s="287" t="s">
        <v>84</v>
      </c>
      <c r="C70" s="197">
        <v>47.72</v>
      </c>
      <c r="D70" s="94"/>
      <c r="E70" s="94">
        <v>8</v>
      </c>
      <c r="F70" s="94">
        <v>4</v>
      </c>
      <c r="G70" s="94"/>
      <c r="H70" s="94"/>
      <c r="I70" s="94"/>
      <c r="J70" s="94"/>
      <c r="K70" s="94"/>
      <c r="L70" s="95">
        <f aca="true" t="shared" si="32" ref="L70:L76">C70+F70*1+G70*2+H70*5+I70*10+J70*10+K70*3</f>
        <v>51.72</v>
      </c>
      <c r="M70" s="96">
        <v>47.76</v>
      </c>
      <c r="N70" s="97"/>
      <c r="O70" s="97">
        <v>9</v>
      </c>
      <c r="P70" s="97">
        <v>3</v>
      </c>
      <c r="Q70" s="97"/>
      <c r="R70" s="97"/>
      <c r="S70" s="97"/>
      <c r="T70" s="97"/>
      <c r="U70" s="97"/>
      <c r="V70" s="98">
        <f aca="true" t="shared" si="33" ref="V70:V76">M70+P70*1+Q70*2+R70*5+S70*10+T70*10+U70*3</f>
        <v>50.76</v>
      </c>
      <c r="W70" s="99">
        <v>70.56</v>
      </c>
      <c r="X70" s="100">
        <v>1</v>
      </c>
      <c r="Y70" s="100">
        <v>6</v>
      </c>
      <c r="Z70" s="100">
        <v>5</v>
      </c>
      <c r="AA70" s="100">
        <v>4</v>
      </c>
      <c r="AB70" s="100">
        <v>1</v>
      </c>
      <c r="AC70" s="100"/>
      <c r="AD70" s="100"/>
      <c r="AE70" s="100"/>
      <c r="AF70" s="101">
        <f aca="true" t="shared" si="34" ref="AF70:AF76">W70+Z70*1+AA70*2+AB70*5+AC70*10+AD70*10+AE70*3</f>
        <v>88.56</v>
      </c>
      <c r="AG70" s="102">
        <v>60.58</v>
      </c>
      <c r="AH70" s="103"/>
      <c r="AI70" s="103">
        <v>8</v>
      </c>
      <c r="AJ70" s="103">
        <v>3</v>
      </c>
      <c r="AK70" s="103">
        <v>3</v>
      </c>
      <c r="AL70" s="103">
        <v>2</v>
      </c>
      <c r="AM70" s="103"/>
      <c r="AN70" s="103"/>
      <c r="AO70" s="103"/>
      <c r="AP70" s="104">
        <f aca="true" t="shared" si="35" ref="AP70:AP76">AG70+AJ70*1+AK70*2+AL70*5+AM70*10+AN70*10+AO70*3</f>
        <v>79.58</v>
      </c>
      <c r="AQ70" s="105">
        <v>72.1</v>
      </c>
      <c r="AR70" s="106"/>
      <c r="AS70" s="106">
        <v>5</v>
      </c>
      <c r="AT70" s="106">
        <v>5</v>
      </c>
      <c r="AU70" s="106">
        <v>7</v>
      </c>
      <c r="AV70" s="106">
        <v>1</v>
      </c>
      <c r="AW70" s="106"/>
      <c r="AX70" s="106"/>
      <c r="AY70" s="106"/>
      <c r="AZ70" s="107">
        <f aca="true" t="shared" si="36" ref="AZ70:AZ76">AQ70+AT70*1+AU70*2+AV70*5+AW70*10+AX70*10+AY70*3</f>
        <v>96.1</v>
      </c>
      <c r="BA70" s="108">
        <v>222.69</v>
      </c>
      <c r="BB70" s="109">
        <v>15</v>
      </c>
      <c r="BC70" s="109">
        <v>1</v>
      </c>
      <c r="BD70" s="109">
        <v>1</v>
      </c>
      <c r="BE70" s="109"/>
      <c r="BF70" s="109"/>
      <c r="BG70" s="109"/>
      <c r="BH70" s="109"/>
      <c r="BI70" s="109"/>
      <c r="BJ70" s="110">
        <f aca="true" t="shared" si="37" ref="BJ70:BJ76">BA70+BD70*1+BE70*2+BF70*5+BG70*10+BH70*10+BI70*3</f>
        <v>223.69</v>
      </c>
      <c r="BK70" s="87"/>
      <c r="BL70" s="111">
        <f aca="true" t="shared" si="38" ref="BL70:BL76">$BL$5/L70</f>
        <v>0.3522815158546017</v>
      </c>
      <c r="BM70" s="112">
        <f aca="true" t="shared" si="39" ref="BM70:BM76">$BM$5/V70</f>
        <v>0.4934988179669031</v>
      </c>
      <c r="BN70" s="206">
        <f aca="true" t="shared" si="40" ref="BN70:BN76">$BN$5/AF70</f>
        <v>0.45381662149954827</v>
      </c>
      <c r="BO70" s="112">
        <f aca="true" t="shared" si="41" ref="BO70:BO76">$BO$5/AP70</f>
        <v>0.46280472480522744</v>
      </c>
      <c r="BP70" s="112">
        <f aca="true" t="shared" si="42" ref="BP70:BP76">$BP$5/AZ70</f>
        <v>0.39906347554630595</v>
      </c>
      <c r="BQ70" s="113">
        <f aca="true" t="shared" si="43" ref="BQ70:BQ76">$BQ$5/BJ70</f>
        <v>0.13563413652823103</v>
      </c>
      <c r="BR70" s="114">
        <f t="shared" si="31"/>
        <v>2.2970992922008175</v>
      </c>
      <c r="BS70" s="115">
        <f aca="true" t="shared" si="44" ref="BS70:BS76">($BS$5*BR70)</f>
        <v>0.451156988434146</v>
      </c>
      <c r="BT70" s="116">
        <f aca="true" t="shared" si="45" ref="BT70:BT76">(RANK(BS70,$BS$6:$BS$76))</f>
        <v>65</v>
      </c>
      <c r="BV70" s="117">
        <f aca="true" t="shared" si="46" ref="BV70:BV76">L70+V70+AF70+AP70+AZ70+BJ70</f>
        <v>590.4100000000001</v>
      </c>
    </row>
    <row r="71" spans="1:74" ht="12.75">
      <c r="A71" s="195">
        <v>68</v>
      </c>
      <c r="B71" s="287" t="s">
        <v>114</v>
      </c>
      <c r="C71" s="197">
        <v>34.03</v>
      </c>
      <c r="D71" s="94"/>
      <c r="E71" s="94">
        <v>5</v>
      </c>
      <c r="F71" s="94">
        <v>1</v>
      </c>
      <c r="G71" s="94"/>
      <c r="H71" s="94">
        <v>6</v>
      </c>
      <c r="I71" s="94"/>
      <c r="J71" s="94"/>
      <c r="K71" s="94"/>
      <c r="L71" s="95">
        <f t="shared" si="32"/>
        <v>65.03</v>
      </c>
      <c r="M71" s="96">
        <v>35.01</v>
      </c>
      <c r="N71" s="97"/>
      <c r="O71" s="97">
        <v>8</v>
      </c>
      <c r="P71" s="97">
        <v>2</v>
      </c>
      <c r="Q71" s="97">
        <v>2</v>
      </c>
      <c r="R71" s="97"/>
      <c r="S71" s="97"/>
      <c r="T71" s="97"/>
      <c r="U71" s="97"/>
      <c r="V71" s="98">
        <f t="shared" si="33"/>
        <v>41.01</v>
      </c>
      <c r="W71" s="99">
        <v>58.81</v>
      </c>
      <c r="X71" s="100">
        <v>1</v>
      </c>
      <c r="Y71" s="100">
        <v>5</v>
      </c>
      <c r="Z71" s="100">
        <v>4</v>
      </c>
      <c r="AA71" s="100">
        <v>1</v>
      </c>
      <c r="AB71" s="100">
        <v>6</v>
      </c>
      <c r="AC71" s="100"/>
      <c r="AD71" s="100"/>
      <c r="AE71" s="100"/>
      <c r="AF71" s="101">
        <f t="shared" si="34"/>
        <v>94.81</v>
      </c>
      <c r="AG71" s="102">
        <v>59.46</v>
      </c>
      <c r="AH71" s="103"/>
      <c r="AI71" s="103">
        <v>8</v>
      </c>
      <c r="AJ71" s="103">
        <v>3</v>
      </c>
      <c r="AK71" s="103">
        <v>2</v>
      </c>
      <c r="AL71" s="103">
        <v>3</v>
      </c>
      <c r="AM71" s="103"/>
      <c r="AN71" s="103"/>
      <c r="AO71" s="103">
        <v>4</v>
      </c>
      <c r="AP71" s="104">
        <f t="shared" si="35"/>
        <v>93.46000000000001</v>
      </c>
      <c r="AQ71" s="105">
        <v>51.49</v>
      </c>
      <c r="AR71" s="106"/>
      <c r="AS71" s="106">
        <v>5</v>
      </c>
      <c r="AT71" s="106">
        <v>1</v>
      </c>
      <c r="AU71" s="106">
        <v>4</v>
      </c>
      <c r="AV71" s="106">
        <v>8</v>
      </c>
      <c r="AW71" s="106"/>
      <c r="AX71" s="106"/>
      <c r="AY71" s="106"/>
      <c r="AZ71" s="107">
        <f t="shared" si="36"/>
        <v>100.49000000000001</v>
      </c>
      <c r="BA71" s="108">
        <v>288.39</v>
      </c>
      <c r="BB71" s="109">
        <v>14</v>
      </c>
      <c r="BC71" s="109"/>
      <c r="BD71" s="109"/>
      <c r="BE71" s="109"/>
      <c r="BF71" s="109">
        <v>2</v>
      </c>
      <c r="BG71" s="109">
        <v>1</v>
      </c>
      <c r="BH71" s="109"/>
      <c r="BI71" s="109"/>
      <c r="BJ71" s="110">
        <f t="shared" si="37"/>
        <v>308.39</v>
      </c>
      <c r="BK71" s="87"/>
      <c r="BL71" s="111">
        <f t="shared" si="38"/>
        <v>0.28017837920959554</v>
      </c>
      <c r="BM71" s="112">
        <f t="shared" si="39"/>
        <v>0.6108266276517923</v>
      </c>
      <c r="BN71" s="112">
        <f t="shared" si="40"/>
        <v>0.423900432443835</v>
      </c>
      <c r="BO71" s="112">
        <f t="shared" si="41"/>
        <v>0.39407233040873096</v>
      </c>
      <c r="BP71" s="112">
        <f t="shared" si="42"/>
        <v>0.3816300129366106</v>
      </c>
      <c r="BQ71" s="113">
        <f t="shared" si="43"/>
        <v>0.09838191899867052</v>
      </c>
      <c r="BR71" s="114">
        <f t="shared" si="31"/>
        <v>2.1889897016492346</v>
      </c>
      <c r="BS71" s="115">
        <f t="shared" si="44"/>
        <v>0.4299239501150358</v>
      </c>
      <c r="BT71" s="116">
        <f t="shared" si="45"/>
        <v>66</v>
      </c>
      <c r="BV71" s="117">
        <f t="shared" si="46"/>
        <v>703.19</v>
      </c>
    </row>
    <row r="72" spans="1:74" ht="12.75">
      <c r="A72" s="195">
        <v>70</v>
      </c>
      <c r="B72" s="287" t="s">
        <v>111</v>
      </c>
      <c r="C72" s="197">
        <v>62.49</v>
      </c>
      <c r="D72" s="94"/>
      <c r="E72" s="94">
        <v>7</v>
      </c>
      <c r="F72" s="94">
        <v>4</v>
      </c>
      <c r="G72" s="94">
        <v>1</v>
      </c>
      <c r="H72" s="94"/>
      <c r="I72" s="94"/>
      <c r="J72" s="94"/>
      <c r="K72" s="94"/>
      <c r="L72" s="95">
        <f t="shared" si="32"/>
        <v>68.49000000000001</v>
      </c>
      <c r="M72" s="96">
        <v>34.36</v>
      </c>
      <c r="N72" s="97"/>
      <c r="O72" s="97">
        <v>5</v>
      </c>
      <c r="P72" s="97">
        <v>4</v>
      </c>
      <c r="Q72" s="97">
        <v>1</v>
      </c>
      <c r="R72" s="97">
        <v>2</v>
      </c>
      <c r="S72" s="97"/>
      <c r="T72" s="97"/>
      <c r="U72" s="97">
        <v>2</v>
      </c>
      <c r="V72" s="98">
        <f t="shared" si="33"/>
        <v>56.36</v>
      </c>
      <c r="W72" s="99">
        <v>59.36</v>
      </c>
      <c r="X72" s="100">
        <v>1</v>
      </c>
      <c r="Y72" s="100">
        <v>2</v>
      </c>
      <c r="Z72" s="100">
        <v>6</v>
      </c>
      <c r="AA72" s="100">
        <v>3</v>
      </c>
      <c r="AB72" s="100">
        <v>5</v>
      </c>
      <c r="AC72" s="100"/>
      <c r="AD72" s="100"/>
      <c r="AE72" s="100"/>
      <c r="AF72" s="101">
        <f t="shared" si="34"/>
        <v>96.36</v>
      </c>
      <c r="AG72" s="102">
        <v>61.15</v>
      </c>
      <c r="AH72" s="103"/>
      <c r="AI72" s="103">
        <v>6</v>
      </c>
      <c r="AJ72" s="103">
        <v>2</v>
      </c>
      <c r="AK72" s="103">
        <v>5</v>
      </c>
      <c r="AL72" s="103">
        <v>3</v>
      </c>
      <c r="AM72" s="103"/>
      <c r="AN72" s="103"/>
      <c r="AO72" s="103"/>
      <c r="AP72" s="104">
        <f t="shared" si="35"/>
        <v>88.15</v>
      </c>
      <c r="AQ72" s="105">
        <v>81.8</v>
      </c>
      <c r="AR72" s="106"/>
      <c r="AS72" s="106">
        <v>3</v>
      </c>
      <c r="AT72" s="106">
        <v>6</v>
      </c>
      <c r="AU72" s="106">
        <v>5</v>
      </c>
      <c r="AV72" s="106">
        <v>4</v>
      </c>
      <c r="AW72" s="106"/>
      <c r="AX72" s="106"/>
      <c r="AY72" s="106"/>
      <c r="AZ72" s="107">
        <f t="shared" si="36"/>
        <v>117.8</v>
      </c>
      <c r="BA72" s="108">
        <v>138.61</v>
      </c>
      <c r="BB72" s="109">
        <v>15</v>
      </c>
      <c r="BC72" s="109"/>
      <c r="BD72" s="109"/>
      <c r="BE72" s="109">
        <v>1</v>
      </c>
      <c r="BF72" s="109">
        <v>1</v>
      </c>
      <c r="BG72" s="109"/>
      <c r="BH72" s="109"/>
      <c r="BI72" s="109"/>
      <c r="BJ72" s="110">
        <f t="shared" si="37"/>
        <v>145.61</v>
      </c>
      <c r="BK72" s="87"/>
      <c r="BL72" s="111">
        <f t="shared" si="38"/>
        <v>0.26602423711490725</v>
      </c>
      <c r="BM72" s="112">
        <f t="shared" si="39"/>
        <v>0.4444641589779986</v>
      </c>
      <c r="BN72" s="112">
        <f t="shared" si="40"/>
        <v>0.41708177667081775</v>
      </c>
      <c r="BO72" s="112">
        <f t="shared" si="41"/>
        <v>0.4178105501985252</v>
      </c>
      <c r="BP72" s="112">
        <f t="shared" si="42"/>
        <v>0.3255517826825128</v>
      </c>
      <c r="BQ72" s="113">
        <f t="shared" si="43"/>
        <v>0.20836481010919577</v>
      </c>
      <c r="BR72" s="114">
        <f t="shared" si="31"/>
        <v>2.079297315753957</v>
      </c>
      <c r="BS72" s="115">
        <f t="shared" si="44"/>
        <v>0.40838004618250034</v>
      </c>
      <c r="BT72" s="116">
        <f t="shared" si="45"/>
        <v>67</v>
      </c>
      <c r="BV72" s="117">
        <f t="shared" si="46"/>
        <v>572.77</v>
      </c>
    </row>
    <row r="73" spans="1:74" ht="12.75">
      <c r="A73" s="195">
        <v>71</v>
      </c>
      <c r="B73" s="287" t="s">
        <v>95</v>
      </c>
      <c r="C73" s="197">
        <v>51.73</v>
      </c>
      <c r="D73" s="94"/>
      <c r="E73" s="94">
        <v>1</v>
      </c>
      <c r="F73" s="94">
        <v>3</v>
      </c>
      <c r="G73" s="94">
        <v>2</v>
      </c>
      <c r="H73" s="94">
        <v>6</v>
      </c>
      <c r="I73" s="94"/>
      <c r="J73" s="94"/>
      <c r="K73" s="94"/>
      <c r="L73" s="95">
        <f t="shared" si="32"/>
        <v>88.72999999999999</v>
      </c>
      <c r="M73" s="96">
        <v>38.56</v>
      </c>
      <c r="N73" s="97"/>
      <c r="O73" s="97">
        <v>6</v>
      </c>
      <c r="P73" s="97">
        <v>4</v>
      </c>
      <c r="Q73" s="97">
        <v>1</v>
      </c>
      <c r="R73" s="97">
        <v>1</v>
      </c>
      <c r="S73" s="97"/>
      <c r="T73" s="97"/>
      <c r="U73" s="97"/>
      <c r="V73" s="98">
        <f t="shared" si="33"/>
        <v>49.56</v>
      </c>
      <c r="W73" s="99">
        <v>69.93</v>
      </c>
      <c r="X73" s="100">
        <v>1</v>
      </c>
      <c r="Y73" s="100"/>
      <c r="Z73" s="100"/>
      <c r="AA73" s="100"/>
      <c r="AB73" s="100">
        <v>16</v>
      </c>
      <c r="AC73" s="100"/>
      <c r="AD73" s="100"/>
      <c r="AE73" s="100"/>
      <c r="AF73" s="101">
        <f t="shared" si="34"/>
        <v>149.93</v>
      </c>
      <c r="AG73" s="102">
        <v>36.4</v>
      </c>
      <c r="AH73" s="103"/>
      <c r="AI73" s="103">
        <v>1</v>
      </c>
      <c r="AJ73" s="103">
        <v>2</v>
      </c>
      <c r="AK73" s="103">
        <v>3</v>
      </c>
      <c r="AL73" s="103">
        <v>10</v>
      </c>
      <c r="AM73" s="103"/>
      <c r="AN73" s="103"/>
      <c r="AO73" s="103">
        <v>6</v>
      </c>
      <c r="AP73" s="104">
        <f t="shared" si="35"/>
        <v>112.4</v>
      </c>
      <c r="AQ73" s="105">
        <v>44.79</v>
      </c>
      <c r="AR73" s="106"/>
      <c r="AS73" s="106">
        <v>1</v>
      </c>
      <c r="AT73" s="106">
        <v>2</v>
      </c>
      <c r="AU73" s="106">
        <v>4</v>
      </c>
      <c r="AV73" s="106">
        <v>11</v>
      </c>
      <c r="AW73" s="106"/>
      <c r="AX73" s="106"/>
      <c r="AY73" s="106">
        <v>4</v>
      </c>
      <c r="AZ73" s="107">
        <f t="shared" si="36"/>
        <v>121.78999999999999</v>
      </c>
      <c r="BA73" s="108">
        <v>75.63</v>
      </c>
      <c r="BB73" s="109">
        <v>15</v>
      </c>
      <c r="BC73" s="109"/>
      <c r="BD73" s="109"/>
      <c r="BE73" s="109">
        <v>1</v>
      </c>
      <c r="BF73" s="109"/>
      <c r="BG73" s="109"/>
      <c r="BH73" s="109"/>
      <c r="BI73" s="109">
        <v>7</v>
      </c>
      <c r="BJ73" s="110">
        <f t="shared" si="37"/>
        <v>98.63</v>
      </c>
      <c r="BK73" s="87"/>
      <c r="BL73" s="111">
        <f t="shared" si="38"/>
        <v>0.205342048912431</v>
      </c>
      <c r="BM73" s="112">
        <f t="shared" si="39"/>
        <v>0.5054479418886199</v>
      </c>
      <c r="BN73" s="112">
        <f t="shared" si="40"/>
        <v>0.26805842726605744</v>
      </c>
      <c r="BO73" s="112">
        <f t="shared" si="41"/>
        <v>0.32766903914590745</v>
      </c>
      <c r="BP73" s="112">
        <f t="shared" si="42"/>
        <v>0.31488627966171284</v>
      </c>
      <c r="BQ73" s="113">
        <f t="shared" si="43"/>
        <v>0.30761431613099466</v>
      </c>
      <c r="BR73" s="114">
        <f t="shared" si="31"/>
        <v>1.9290180530057235</v>
      </c>
      <c r="BS73" s="115">
        <f t="shared" si="44"/>
        <v>0.37886476147722364</v>
      </c>
      <c r="BT73" s="116">
        <f t="shared" si="45"/>
        <v>68</v>
      </c>
      <c r="BV73" s="117">
        <f t="shared" si="46"/>
        <v>621.04</v>
      </c>
    </row>
    <row r="74" spans="1:74" ht="12.75">
      <c r="A74" s="195">
        <v>72</v>
      </c>
      <c r="B74" s="287" t="s">
        <v>90</v>
      </c>
      <c r="C74" s="197">
        <v>63.48</v>
      </c>
      <c r="D74" s="94"/>
      <c r="E74" s="94">
        <v>6</v>
      </c>
      <c r="F74" s="94">
        <v>3</v>
      </c>
      <c r="G74" s="94">
        <v>1</v>
      </c>
      <c r="H74" s="94">
        <v>2</v>
      </c>
      <c r="I74" s="94"/>
      <c r="J74" s="94"/>
      <c r="K74" s="94"/>
      <c r="L74" s="95">
        <f t="shared" si="32"/>
        <v>78.47999999999999</v>
      </c>
      <c r="M74" s="96">
        <v>52.75</v>
      </c>
      <c r="N74" s="97"/>
      <c r="O74" s="97">
        <v>5</v>
      </c>
      <c r="P74" s="97">
        <v>5</v>
      </c>
      <c r="Q74" s="97"/>
      <c r="R74" s="97">
        <v>2</v>
      </c>
      <c r="S74" s="97"/>
      <c r="T74" s="97"/>
      <c r="U74" s="97"/>
      <c r="V74" s="98">
        <f t="shared" si="33"/>
        <v>67.75</v>
      </c>
      <c r="W74" s="99">
        <v>92.76</v>
      </c>
      <c r="X74" s="100">
        <v>1</v>
      </c>
      <c r="Y74" s="100">
        <v>3</v>
      </c>
      <c r="Z74" s="100">
        <v>3</v>
      </c>
      <c r="AA74" s="100">
        <v>1</v>
      </c>
      <c r="AB74" s="100">
        <v>9</v>
      </c>
      <c r="AC74" s="100"/>
      <c r="AD74" s="100"/>
      <c r="AE74" s="100"/>
      <c r="AF74" s="101">
        <f t="shared" si="34"/>
        <v>142.76</v>
      </c>
      <c r="AG74" s="102">
        <v>85.8</v>
      </c>
      <c r="AH74" s="103"/>
      <c r="AI74" s="103">
        <v>4</v>
      </c>
      <c r="AJ74" s="103">
        <v>3</v>
      </c>
      <c r="AK74" s="103">
        <v>7</v>
      </c>
      <c r="AL74" s="103">
        <v>2</v>
      </c>
      <c r="AM74" s="103"/>
      <c r="AN74" s="103"/>
      <c r="AO74" s="103"/>
      <c r="AP74" s="104">
        <f t="shared" si="35"/>
        <v>112.8</v>
      </c>
      <c r="AQ74" s="105">
        <v>70.95</v>
      </c>
      <c r="AR74" s="106"/>
      <c r="AS74" s="106">
        <v>6</v>
      </c>
      <c r="AT74" s="106">
        <v>2</v>
      </c>
      <c r="AU74" s="106">
        <v>8</v>
      </c>
      <c r="AV74" s="106">
        <v>2</v>
      </c>
      <c r="AW74" s="106"/>
      <c r="AX74" s="106"/>
      <c r="AY74" s="106"/>
      <c r="AZ74" s="107">
        <f t="shared" si="36"/>
        <v>98.95</v>
      </c>
      <c r="BA74" s="108">
        <v>158.22</v>
      </c>
      <c r="BB74" s="109">
        <v>15</v>
      </c>
      <c r="BC74" s="109"/>
      <c r="BD74" s="109">
        <v>2</v>
      </c>
      <c r="BE74" s="109"/>
      <c r="BF74" s="109"/>
      <c r="BG74" s="109"/>
      <c r="BH74" s="109"/>
      <c r="BI74" s="109"/>
      <c r="BJ74" s="110">
        <f t="shared" si="37"/>
        <v>160.22</v>
      </c>
      <c r="BK74" s="87"/>
      <c r="BL74" s="111">
        <f t="shared" si="38"/>
        <v>0.23216106014271154</v>
      </c>
      <c r="BM74" s="112">
        <f t="shared" si="39"/>
        <v>0.36974169741697416</v>
      </c>
      <c r="BN74" s="206">
        <f t="shared" si="40"/>
        <v>0.2815214345755114</v>
      </c>
      <c r="BO74" s="112">
        <f t="shared" si="41"/>
        <v>0.32650709219858154</v>
      </c>
      <c r="BP74" s="112">
        <f t="shared" si="42"/>
        <v>0.3875694795351188</v>
      </c>
      <c r="BQ74" s="113">
        <f t="shared" si="43"/>
        <v>0.18936462364249157</v>
      </c>
      <c r="BR74" s="114">
        <f t="shared" si="31"/>
        <v>1.786865387511389</v>
      </c>
      <c r="BS74" s="115">
        <f t="shared" si="44"/>
        <v>0.3509455641312241</v>
      </c>
      <c r="BT74" s="116">
        <f t="shared" si="45"/>
        <v>69</v>
      </c>
      <c r="BV74" s="117">
        <f t="shared" si="46"/>
        <v>660.96</v>
      </c>
    </row>
    <row r="75" spans="1:74" ht="12.75">
      <c r="A75" s="195">
        <v>73</v>
      </c>
      <c r="B75" s="287" t="s">
        <v>129</v>
      </c>
      <c r="C75" s="197">
        <v>63.22</v>
      </c>
      <c r="D75" s="94"/>
      <c r="E75" s="94">
        <v>6</v>
      </c>
      <c r="F75" s="94">
        <v>5</v>
      </c>
      <c r="G75" s="94">
        <v>1</v>
      </c>
      <c r="H75" s="94"/>
      <c r="I75" s="94"/>
      <c r="J75" s="94"/>
      <c r="K75" s="94"/>
      <c r="L75" s="95">
        <f t="shared" si="32"/>
        <v>70.22</v>
      </c>
      <c r="M75" s="96">
        <v>62.38</v>
      </c>
      <c r="N75" s="97"/>
      <c r="O75" s="97">
        <v>5</v>
      </c>
      <c r="P75" s="97">
        <v>5</v>
      </c>
      <c r="Q75" s="97">
        <v>2</v>
      </c>
      <c r="R75" s="97"/>
      <c r="S75" s="97"/>
      <c r="T75" s="97"/>
      <c r="U75" s="97"/>
      <c r="V75" s="98">
        <f t="shared" si="33"/>
        <v>71.38</v>
      </c>
      <c r="W75" s="99">
        <v>75.84</v>
      </c>
      <c r="X75" s="100">
        <v>1</v>
      </c>
      <c r="Y75" s="100">
        <v>3</v>
      </c>
      <c r="Z75" s="100">
        <v>5</v>
      </c>
      <c r="AA75" s="100">
        <v>5</v>
      </c>
      <c r="AB75" s="100">
        <v>3</v>
      </c>
      <c r="AC75" s="100"/>
      <c r="AD75" s="100"/>
      <c r="AE75" s="100"/>
      <c r="AF75" s="101">
        <f t="shared" si="34"/>
        <v>105.84</v>
      </c>
      <c r="AG75" s="102">
        <v>91.64</v>
      </c>
      <c r="AH75" s="103"/>
      <c r="AI75" s="103">
        <v>6</v>
      </c>
      <c r="AJ75" s="103">
        <v>1</v>
      </c>
      <c r="AK75" s="103">
        <v>6</v>
      </c>
      <c r="AL75" s="103">
        <v>3</v>
      </c>
      <c r="AM75" s="103"/>
      <c r="AN75" s="103"/>
      <c r="AO75" s="103"/>
      <c r="AP75" s="104">
        <f t="shared" si="35"/>
        <v>119.64</v>
      </c>
      <c r="AQ75" s="105">
        <v>87.37</v>
      </c>
      <c r="AR75" s="106"/>
      <c r="AS75" s="106">
        <v>3</v>
      </c>
      <c r="AT75" s="106">
        <v>5</v>
      </c>
      <c r="AU75" s="106">
        <v>4</v>
      </c>
      <c r="AV75" s="106">
        <v>6</v>
      </c>
      <c r="AW75" s="106"/>
      <c r="AX75" s="106"/>
      <c r="AY75" s="106"/>
      <c r="AZ75" s="107">
        <f t="shared" si="36"/>
        <v>130.37</v>
      </c>
      <c r="BA75" s="108">
        <v>339.52</v>
      </c>
      <c r="BB75" s="109">
        <v>15</v>
      </c>
      <c r="BC75" s="109"/>
      <c r="BD75" s="109"/>
      <c r="BE75" s="109"/>
      <c r="BF75" s="109">
        <v>2</v>
      </c>
      <c r="BG75" s="109"/>
      <c r="BH75" s="109"/>
      <c r="BI75" s="109">
        <v>3</v>
      </c>
      <c r="BJ75" s="110">
        <f t="shared" si="37"/>
        <v>358.52</v>
      </c>
      <c r="BK75" s="87"/>
      <c r="BL75" s="111">
        <f t="shared" si="38"/>
        <v>0.25947023639988603</v>
      </c>
      <c r="BM75" s="112">
        <f t="shared" si="39"/>
        <v>0.3509386382740264</v>
      </c>
      <c r="BN75" s="206">
        <f t="shared" si="40"/>
        <v>0.37972411186696897</v>
      </c>
      <c r="BO75" s="112">
        <f t="shared" si="41"/>
        <v>0.3078401872283517</v>
      </c>
      <c r="BP75" s="112">
        <f t="shared" si="42"/>
        <v>0.29416276750786224</v>
      </c>
      <c r="BQ75" s="113">
        <f t="shared" si="43"/>
        <v>0.08462568336494478</v>
      </c>
      <c r="BR75" s="114">
        <f t="shared" si="31"/>
        <v>1.67676162464204</v>
      </c>
      <c r="BS75" s="115">
        <f t="shared" si="44"/>
        <v>0.329320864563357</v>
      </c>
      <c r="BT75" s="116">
        <f t="shared" si="45"/>
        <v>70</v>
      </c>
      <c r="BV75" s="117">
        <f t="shared" si="46"/>
        <v>855.97</v>
      </c>
    </row>
    <row r="76" spans="1:74" ht="13.5" thickBot="1">
      <c r="A76" s="294">
        <v>74</v>
      </c>
      <c r="B76" s="297" t="s">
        <v>126</v>
      </c>
      <c r="C76" s="295">
        <v>9999</v>
      </c>
      <c r="D76" s="254"/>
      <c r="E76" s="254"/>
      <c r="F76" s="254"/>
      <c r="G76" s="254"/>
      <c r="H76" s="254"/>
      <c r="I76" s="254"/>
      <c r="J76" s="254"/>
      <c r="K76" s="254"/>
      <c r="L76" s="255">
        <f t="shared" si="32"/>
        <v>9999</v>
      </c>
      <c r="M76" s="256">
        <v>9999</v>
      </c>
      <c r="N76" s="257"/>
      <c r="O76" s="257"/>
      <c r="P76" s="257"/>
      <c r="Q76" s="257"/>
      <c r="R76" s="257"/>
      <c r="S76" s="257"/>
      <c r="T76" s="257"/>
      <c r="U76" s="257"/>
      <c r="V76" s="258">
        <f t="shared" si="33"/>
        <v>9999</v>
      </c>
      <c r="W76" s="259">
        <v>31.4</v>
      </c>
      <c r="X76" s="260">
        <v>1</v>
      </c>
      <c r="Y76" s="260"/>
      <c r="Z76" s="260">
        <v>1</v>
      </c>
      <c r="AA76" s="260">
        <v>2</v>
      </c>
      <c r="AB76" s="260">
        <v>13</v>
      </c>
      <c r="AC76" s="260"/>
      <c r="AD76" s="260"/>
      <c r="AE76" s="260">
        <v>14</v>
      </c>
      <c r="AF76" s="261">
        <f t="shared" si="34"/>
        <v>143.4</v>
      </c>
      <c r="AG76" s="262">
        <v>9999</v>
      </c>
      <c r="AH76" s="263"/>
      <c r="AI76" s="263"/>
      <c r="AJ76" s="263"/>
      <c r="AK76" s="263"/>
      <c r="AL76" s="263"/>
      <c r="AM76" s="263"/>
      <c r="AN76" s="263"/>
      <c r="AO76" s="263"/>
      <c r="AP76" s="264">
        <f t="shared" si="35"/>
        <v>9999</v>
      </c>
      <c r="AQ76" s="265">
        <v>9999</v>
      </c>
      <c r="AR76" s="266"/>
      <c r="AS76" s="266"/>
      <c r="AT76" s="266"/>
      <c r="AU76" s="266"/>
      <c r="AV76" s="266"/>
      <c r="AW76" s="266"/>
      <c r="AX76" s="266"/>
      <c r="AY76" s="266"/>
      <c r="AZ76" s="267">
        <f t="shared" si="36"/>
        <v>9999</v>
      </c>
      <c r="BA76" s="268">
        <v>9999</v>
      </c>
      <c r="BB76" s="269"/>
      <c r="BC76" s="269"/>
      <c r="BD76" s="269"/>
      <c r="BE76" s="269"/>
      <c r="BF76" s="269"/>
      <c r="BG76" s="269"/>
      <c r="BH76" s="269"/>
      <c r="BI76" s="269"/>
      <c r="BJ76" s="270">
        <f t="shared" si="37"/>
        <v>9999</v>
      </c>
      <c r="BK76" s="186"/>
      <c r="BL76" s="271">
        <f t="shared" si="38"/>
        <v>0.001822182218221822</v>
      </c>
      <c r="BM76" s="272">
        <f t="shared" si="39"/>
        <v>0.0025052505250525055</v>
      </c>
      <c r="BN76" s="272">
        <f t="shared" si="40"/>
        <v>0.28026499302649927</v>
      </c>
      <c r="BO76" s="272">
        <f t="shared" si="41"/>
        <v>0.003683368336833683</v>
      </c>
      <c r="BP76" s="272">
        <f t="shared" si="42"/>
        <v>0.0038353835383538354</v>
      </c>
      <c r="BQ76" s="273">
        <f t="shared" si="43"/>
        <v>0.003034303430343034</v>
      </c>
      <c r="BR76" s="274">
        <f t="shared" si="31"/>
        <v>0.2951454810753042</v>
      </c>
      <c r="BS76" s="275">
        <f t="shared" si="44"/>
        <v>0.05796743172747475</v>
      </c>
      <c r="BT76" s="276">
        <f t="shared" si="45"/>
        <v>71</v>
      </c>
      <c r="BU76" s="168"/>
      <c r="BV76" s="277">
        <f t="shared" si="46"/>
        <v>50138.4</v>
      </c>
    </row>
    <row r="77" spans="63:72" ht="13.5" thickBot="1">
      <c r="BK77" s="31"/>
      <c r="BS77" s="137"/>
      <c r="BT77" s="137"/>
    </row>
    <row r="78" spans="1:74" ht="12.75" customHeight="1" thickBot="1">
      <c r="A78" s="138"/>
      <c r="B78" s="4" t="s">
        <v>39</v>
      </c>
      <c r="C78" s="298">
        <v>1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9">
        <v>2</v>
      </c>
      <c r="N78" s="299"/>
      <c r="O78" s="299"/>
      <c r="P78" s="299"/>
      <c r="Q78" s="299"/>
      <c r="R78" s="299"/>
      <c r="S78" s="299"/>
      <c r="T78" s="299"/>
      <c r="U78" s="299"/>
      <c r="V78" s="299"/>
      <c r="W78" s="300">
        <v>3</v>
      </c>
      <c r="X78" s="300"/>
      <c r="Y78" s="300"/>
      <c r="Z78" s="300"/>
      <c r="AA78" s="300"/>
      <c r="AB78" s="300"/>
      <c r="AC78" s="300"/>
      <c r="AD78" s="300"/>
      <c r="AE78" s="300"/>
      <c r="AF78" s="300"/>
      <c r="AG78" s="301">
        <v>4</v>
      </c>
      <c r="AH78" s="301"/>
      <c r="AI78" s="301"/>
      <c r="AJ78" s="301"/>
      <c r="AK78" s="301"/>
      <c r="AL78" s="301"/>
      <c r="AM78" s="301"/>
      <c r="AN78" s="301"/>
      <c r="AO78" s="301"/>
      <c r="AP78" s="301"/>
      <c r="AQ78" s="302">
        <v>5</v>
      </c>
      <c r="AR78" s="302"/>
      <c r="AS78" s="302"/>
      <c r="AT78" s="302"/>
      <c r="AU78" s="302"/>
      <c r="AV78" s="302"/>
      <c r="AW78" s="302"/>
      <c r="AX78" s="302"/>
      <c r="AY78" s="302"/>
      <c r="AZ78" s="302"/>
      <c r="BA78" s="303">
        <v>6</v>
      </c>
      <c r="BB78" s="303"/>
      <c r="BC78" s="303"/>
      <c r="BD78" s="303"/>
      <c r="BE78" s="303"/>
      <c r="BF78" s="303"/>
      <c r="BG78" s="303"/>
      <c r="BH78" s="303"/>
      <c r="BI78" s="303"/>
      <c r="BJ78" s="303"/>
      <c r="BK78" s="5"/>
      <c r="BL78" s="36" t="s">
        <v>18</v>
      </c>
      <c r="BM78" s="37" t="s">
        <v>19</v>
      </c>
      <c r="BN78" s="37" t="s">
        <v>20</v>
      </c>
      <c r="BO78" s="37" t="s">
        <v>21</v>
      </c>
      <c r="BP78" s="37" t="s">
        <v>22</v>
      </c>
      <c r="BQ78" s="38" t="s">
        <v>23</v>
      </c>
      <c r="BR78" s="39" t="s">
        <v>32</v>
      </c>
      <c r="BS78" s="40" t="s">
        <v>36</v>
      </c>
      <c r="BT78" s="41" t="s">
        <v>26</v>
      </c>
      <c r="BV78" s="42" t="s">
        <v>33</v>
      </c>
    </row>
    <row r="79" spans="1:74" ht="13.5" thickBot="1">
      <c r="A79" s="34" t="s">
        <v>1</v>
      </c>
      <c r="B79" s="139" t="s">
        <v>2</v>
      </c>
      <c r="C79" s="45" t="s">
        <v>3</v>
      </c>
      <c r="D79" s="46" t="s">
        <v>4</v>
      </c>
      <c r="E79" s="46" t="s">
        <v>5</v>
      </c>
      <c r="F79" s="46" t="s">
        <v>6</v>
      </c>
      <c r="G79" s="46" t="s">
        <v>7</v>
      </c>
      <c r="H79" s="46" t="s">
        <v>8</v>
      </c>
      <c r="I79" s="46" t="s">
        <v>9</v>
      </c>
      <c r="J79" s="46" t="s">
        <v>10</v>
      </c>
      <c r="K79" s="46" t="s">
        <v>11</v>
      </c>
      <c r="L79" s="47" t="s">
        <v>12</v>
      </c>
      <c r="M79" s="48" t="s">
        <v>3</v>
      </c>
      <c r="N79" s="49" t="s">
        <v>4</v>
      </c>
      <c r="O79" s="49" t="s">
        <v>5</v>
      </c>
      <c r="P79" s="49" t="s">
        <v>6</v>
      </c>
      <c r="Q79" s="49" t="s">
        <v>7</v>
      </c>
      <c r="R79" s="49" t="s">
        <v>8</v>
      </c>
      <c r="S79" s="49" t="s">
        <v>9</v>
      </c>
      <c r="T79" s="49" t="s">
        <v>10</v>
      </c>
      <c r="U79" s="49" t="s">
        <v>11</v>
      </c>
      <c r="V79" s="50" t="s">
        <v>13</v>
      </c>
      <c r="W79" s="51" t="s">
        <v>3</v>
      </c>
      <c r="X79" s="52" t="s">
        <v>4</v>
      </c>
      <c r="Y79" s="52" t="s">
        <v>5</v>
      </c>
      <c r="Z79" s="52" t="s">
        <v>6</v>
      </c>
      <c r="AA79" s="52" t="s">
        <v>7</v>
      </c>
      <c r="AB79" s="52" t="s">
        <v>8</v>
      </c>
      <c r="AC79" s="52" t="s">
        <v>9</v>
      </c>
      <c r="AD79" s="52" t="s">
        <v>10</v>
      </c>
      <c r="AE79" s="52" t="s">
        <v>11</v>
      </c>
      <c r="AF79" s="53" t="s">
        <v>14</v>
      </c>
      <c r="AG79" s="54" t="s">
        <v>3</v>
      </c>
      <c r="AH79" s="55" t="s">
        <v>4</v>
      </c>
      <c r="AI79" s="55" t="s">
        <v>5</v>
      </c>
      <c r="AJ79" s="55" t="s">
        <v>6</v>
      </c>
      <c r="AK79" s="55" t="s">
        <v>7</v>
      </c>
      <c r="AL79" s="55" t="s">
        <v>8</v>
      </c>
      <c r="AM79" s="55" t="s">
        <v>9</v>
      </c>
      <c r="AN79" s="55" t="s">
        <v>10</v>
      </c>
      <c r="AO79" s="55" t="s">
        <v>11</v>
      </c>
      <c r="AP79" s="56" t="s">
        <v>15</v>
      </c>
      <c r="AQ79" s="57" t="s">
        <v>3</v>
      </c>
      <c r="AR79" s="58" t="s">
        <v>4</v>
      </c>
      <c r="AS79" s="58" t="s">
        <v>5</v>
      </c>
      <c r="AT79" s="58" t="s">
        <v>6</v>
      </c>
      <c r="AU79" s="58" t="s">
        <v>7</v>
      </c>
      <c r="AV79" s="58" t="s">
        <v>8</v>
      </c>
      <c r="AW79" s="58" t="s">
        <v>9</v>
      </c>
      <c r="AX79" s="58" t="s">
        <v>10</v>
      </c>
      <c r="AY79" s="58" t="s">
        <v>11</v>
      </c>
      <c r="AZ79" s="59" t="s">
        <v>16</v>
      </c>
      <c r="BA79" s="60" t="s">
        <v>3</v>
      </c>
      <c r="BB79" s="61" t="s">
        <v>4</v>
      </c>
      <c r="BC79" s="61" t="s">
        <v>5</v>
      </c>
      <c r="BD79" s="61" t="s">
        <v>6</v>
      </c>
      <c r="BE79" s="61" t="s">
        <v>7</v>
      </c>
      <c r="BF79" s="61" t="s">
        <v>8</v>
      </c>
      <c r="BG79" s="61" t="s">
        <v>9</v>
      </c>
      <c r="BH79" s="61" t="s">
        <v>10</v>
      </c>
      <c r="BI79" s="61" t="s">
        <v>11</v>
      </c>
      <c r="BJ79" s="62" t="s">
        <v>17</v>
      </c>
      <c r="BK79" s="26"/>
      <c r="BL79" s="140">
        <f>(SMALL((L80:L102),1))</f>
        <v>21.46</v>
      </c>
      <c r="BM79" s="141">
        <f>(SMALL((V80:V102),1))</f>
        <v>20.56</v>
      </c>
      <c r="BN79" s="141">
        <f>(SMALL((AF80:AF102),1))</f>
        <v>38.53</v>
      </c>
      <c r="BO79" s="141">
        <f>(SMALL((AP80:AP102),1))</f>
        <v>30.24</v>
      </c>
      <c r="BP79" s="141">
        <f>(SMALL((AZ80:AZ102),1))</f>
        <v>45.05</v>
      </c>
      <c r="BQ79" s="142">
        <f>(SMALL((BJ80:BJ102),1))</f>
        <v>35.87</v>
      </c>
      <c r="BR79" s="143" t="s">
        <v>34</v>
      </c>
      <c r="BS79" s="144">
        <f>((100/(LARGE(BR80:BR102,1))))/100</f>
        <v>0.17862895121110867</v>
      </c>
      <c r="BT79" s="145" t="s">
        <v>37</v>
      </c>
      <c r="BV79" s="69" t="s">
        <v>35</v>
      </c>
    </row>
    <row r="80" spans="1:74" ht="12.75">
      <c r="A80" s="194">
        <v>23</v>
      </c>
      <c r="B80" s="287" t="s">
        <v>54</v>
      </c>
      <c r="C80" s="196">
        <v>19.46</v>
      </c>
      <c r="D80" s="70"/>
      <c r="E80" s="70">
        <v>11</v>
      </c>
      <c r="F80" s="70"/>
      <c r="G80" s="70">
        <v>1</v>
      </c>
      <c r="H80" s="70"/>
      <c r="I80" s="70"/>
      <c r="J80" s="70"/>
      <c r="K80" s="70"/>
      <c r="L80" s="146">
        <f aca="true" t="shared" si="47" ref="L80:L102">C80+F80*1+G80*2+H80*5+I80*10+J80*10+K80*3</f>
        <v>21.46</v>
      </c>
      <c r="M80" s="72">
        <v>21.15</v>
      </c>
      <c r="N80" s="73"/>
      <c r="O80" s="73">
        <v>11</v>
      </c>
      <c r="P80" s="73">
        <v>1</v>
      </c>
      <c r="Q80" s="73"/>
      <c r="R80" s="73"/>
      <c r="S80" s="73"/>
      <c r="T80" s="73"/>
      <c r="U80" s="73"/>
      <c r="V80" s="74">
        <f aca="true" t="shared" si="48" ref="V80:V102">M80+P80*1+Q80*2+R80*5+S80*10+T80*10+U80*3</f>
        <v>22.15</v>
      </c>
      <c r="W80" s="147">
        <v>32.9</v>
      </c>
      <c r="X80" s="76">
        <v>1</v>
      </c>
      <c r="Y80" s="76">
        <v>12</v>
      </c>
      <c r="Z80" s="76">
        <v>2</v>
      </c>
      <c r="AA80" s="76">
        <v>1</v>
      </c>
      <c r="AB80" s="76">
        <v>1</v>
      </c>
      <c r="AC80" s="76"/>
      <c r="AD80" s="76"/>
      <c r="AE80" s="76"/>
      <c r="AF80" s="148">
        <f aca="true" t="shared" si="49" ref="AF80:AF102">W80+Z80*1+AA80*2+AB80*5+AC80*10+AD80*10+AE80*3</f>
        <v>41.9</v>
      </c>
      <c r="AG80" s="78">
        <v>25.24</v>
      </c>
      <c r="AH80" s="79"/>
      <c r="AI80" s="79">
        <v>11</v>
      </c>
      <c r="AJ80" s="79">
        <v>5</v>
      </c>
      <c r="AK80" s="79"/>
      <c r="AL80" s="79"/>
      <c r="AM80" s="79"/>
      <c r="AN80" s="79"/>
      <c r="AO80" s="79"/>
      <c r="AP80" s="80">
        <f aca="true" t="shared" si="50" ref="AP80:AP102">AG80+AJ80*1+AK80*2+AL80*5+AM80*10+AN80*10+AO80*3</f>
        <v>30.24</v>
      </c>
      <c r="AQ80" s="149">
        <v>36.8</v>
      </c>
      <c r="AR80" s="82"/>
      <c r="AS80" s="82">
        <v>8</v>
      </c>
      <c r="AT80" s="82">
        <v>7</v>
      </c>
      <c r="AU80" s="82">
        <v>3</v>
      </c>
      <c r="AV80" s="82"/>
      <c r="AW80" s="82"/>
      <c r="AX80" s="82"/>
      <c r="AY80" s="82"/>
      <c r="AZ80" s="83">
        <f aca="true" t="shared" si="51" ref="AZ80:AZ102">AQ80+AT80*1+AU80*2+AV80*5+AW80*10+AX80*10+AY80*3</f>
        <v>49.8</v>
      </c>
      <c r="BA80" s="84">
        <v>42.41</v>
      </c>
      <c r="BB80" s="85">
        <v>15</v>
      </c>
      <c r="BC80" s="85">
        <v>2</v>
      </c>
      <c r="BD80" s="85"/>
      <c r="BE80" s="85"/>
      <c r="BF80" s="85"/>
      <c r="BG80" s="85"/>
      <c r="BH80" s="85"/>
      <c r="BI80" s="85"/>
      <c r="BJ80" s="86">
        <f aca="true" t="shared" si="52" ref="BJ80:BJ102">BA80+BD80*1+BE80*2+BF80*5+BG80*10+BH80*10+BI80*3</f>
        <v>42.41</v>
      </c>
      <c r="BK80" s="87"/>
      <c r="BL80" s="150">
        <f aca="true" t="shared" si="53" ref="BL80:BL102">$BL$79/L80</f>
        <v>1</v>
      </c>
      <c r="BM80" s="151">
        <f aca="true" t="shared" si="54" ref="BM80:BM102">$BM$79/V80</f>
        <v>0.9282167042889391</v>
      </c>
      <c r="BN80" s="151">
        <f aca="true" t="shared" si="55" ref="BN80:BN102">$BN$79/AF80</f>
        <v>0.9195704057279237</v>
      </c>
      <c r="BO80" s="151">
        <f aca="true" t="shared" si="56" ref="BO80:BO102">$BO$79/AP80</f>
        <v>1</v>
      </c>
      <c r="BP80" s="151">
        <f aca="true" t="shared" si="57" ref="BP80:BP102">$BP$79/AZ80</f>
        <v>0.9046184738955824</v>
      </c>
      <c r="BQ80" s="152">
        <f aca="true" t="shared" si="58" ref="BQ80:BQ102">$BQ$79/BJ80</f>
        <v>0.8457910870077812</v>
      </c>
      <c r="BR80" s="153">
        <f aca="true" t="shared" si="59" ref="BR80:BR102">(SUM(BL80:BQ80))</f>
        <v>5.598196670920226</v>
      </c>
      <c r="BS80" s="92">
        <f aca="true" t="shared" si="60" ref="BS80:BS102">($BS$79*BR80)</f>
        <v>1</v>
      </c>
      <c r="BT80" s="154">
        <f aca="true" t="shared" si="61" ref="BT80:BT102">(RANK(BS80,$BS$80:$BS$102))</f>
        <v>1</v>
      </c>
      <c r="BV80" s="155">
        <f aca="true" t="shared" si="62" ref="BV80:BV108">L80+V80+AF80+AP80+AZ80+BJ80</f>
        <v>207.95999999999998</v>
      </c>
    </row>
    <row r="81" spans="1:74" ht="12.75">
      <c r="A81" s="195">
        <v>1</v>
      </c>
      <c r="B81" s="287" t="s">
        <v>41</v>
      </c>
      <c r="C81" s="197">
        <v>32.53</v>
      </c>
      <c r="D81" s="94"/>
      <c r="E81" s="94">
        <v>11</v>
      </c>
      <c r="F81" s="94"/>
      <c r="G81" s="94">
        <v>1</v>
      </c>
      <c r="H81" s="94"/>
      <c r="I81" s="94"/>
      <c r="J81" s="94"/>
      <c r="K81" s="94"/>
      <c r="L81" s="156">
        <f t="shared" si="47"/>
        <v>34.53</v>
      </c>
      <c r="M81" s="96">
        <v>30.45</v>
      </c>
      <c r="N81" s="97"/>
      <c r="O81" s="97">
        <v>10</v>
      </c>
      <c r="P81" s="97">
        <v>1</v>
      </c>
      <c r="Q81" s="97">
        <v>1</v>
      </c>
      <c r="R81" s="97"/>
      <c r="S81" s="97"/>
      <c r="T81" s="97"/>
      <c r="U81" s="97"/>
      <c r="V81" s="98">
        <f t="shared" si="48"/>
        <v>33.45</v>
      </c>
      <c r="W81" s="157">
        <v>41.59</v>
      </c>
      <c r="X81" s="100">
        <v>1</v>
      </c>
      <c r="Y81" s="100">
        <v>12</v>
      </c>
      <c r="Z81" s="100">
        <v>2</v>
      </c>
      <c r="AA81" s="100">
        <v>2</v>
      </c>
      <c r="AB81" s="100"/>
      <c r="AC81" s="100"/>
      <c r="AD81" s="100"/>
      <c r="AE81" s="100"/>
      <c r="AF81" s="158">
        <f t="shared" si="49"/>
        <v>47.59</v>
      </c>
      <c r="AG81" s="102">
        <v>34.12</v>
      </c>
      <c r="AH81" s="103"/>
      <c r="AI81" s="103">
        <v>11</v>
      </c>
      <c r="AJ81" s="103">
        <v>2</v>
      </c>
      <c r="AK81" s="103"/>
      <c r="AL81" s="103">
        <v>3</v>
      </c>
      <c r="AM81" s="103"/>
      <c r="AN81" s="103"/>
      <c r="AO81" s="103"/>
      <c r="AP81" s="104">
        <f t="shared" si="50"/>
        <v>51.12</v>
      </c>
      <c r="AQ81" s="159">
        <v>45.05</v>
      </c>
      <c r="AR81" s="106"/>
      <c r="AS81" s="106">
        <v>18</v>
      </c>
      <c r="AT81" s="106"/>
      <c r="AU81" s="106"/>
      <c r="AV81" s="106"/>
      <c r="AW81" s="106"/>
      <c r="AX81" s="106"/>
      <c r="AY81" s="106"/>
      <c r="AZ81" s="107">
        <f t="shared" si="51"/>
        <v>45.05</v>
      </c>
      <c r="BA81" s="108">
        <v>45.27</v>
      </c>
      <c r="BB81" s="109">
        <v>15</v>
      </c>
      <c r="BC81" s="109">
        <v>1</v>
      </c>
      <c r="BD81" s="109">
        <v>1</v>
      </c>
      <c r="BE81" s="109"/>
      <c r="BF81" s="109"/>
      <c r="BG81" s="109"/>
      <c r="BH81" s="109"/>
      <c r="BI81" s="109"/>
      <c r="BJ81" s="110">
        <f t="shared" si="52"/>
        <v>46.27</v>
      </c>
      <c r="BK81" s="87"/>
      <c r="BL81" s="111">
        <f t="shared" si="53"/>
        <v>0.6214885606718795</v>
      </c>
      <c r="BM81" s="112">
        <f t="shared" si="54"/>
        <v>0.6146487294469356</v>
      </c>
      <c r="BN81" s="112">
        <f t="shared" si="55"/>
        <v>0.8096238705610422</v>
      </c>
      <c r="BO81" s="112">
        <f t="shared" si="56"/>
        <v>0.5915492957746479</v>
      </c>
      <c r="BP81" s="112">
        <f t="shared" si="57"/>
        <v>1</v>
      </c>
      <c r="BQ81" s="113">
        <f t="shared" si="58"/>
        <v>0.7752323319645558</v>
      </c>
      <c r="BR81" s="160">
        <f t="shared" si="59"/>
        <v>4.412542788419061</v>
      </c>
      <c r="BS81" s="115">
        <f t="shared" si="60"/>
        <v>0.7882078904694378</v>
      </c>
      <c r="BT81" s="161">
        <f t="shared" si="61"/>
        <v>2</v>
      </c>
      <c r="BV81" s="117">
        <f t="shared" si="62"/>
        <v>258.01</v>
      </c>
    </row>
    <row r="82" spans="1:74" s="168" customFormat="1" ht="12.75">
      <c r="A82" s="195">
        <v>21</v>
      </c>
      <c r="B82" s="287" t="s">
        <v>53</v>
      </c>
      <c r="C82" s="197">
        <v>32.24</v>
      </c>
      <c r="D82" s="94"/>
      <c r="E82" s="94">
        <v>12</v>
      </c>
      <c r="F82" s="94"/>
      <c r="G82" s="94"/>
      <c r="H82" s="94"/>
      <c r="I82" s="94"/>
      <c r="J82" s="94"/>
      <c r="K82" s="94"/>
      <c r="L82" s="156">
        <f t="shared" si="47"/>
        <v>32.24</v>
      </c>
      <c r="M82" s="96">
        <v>32.85</v>
      </c>
      <c r="N82" s="97"/>
      <c r="O82" s="97">
        <v>12</v>
      </c>
      <c r="P82" s="97"/>
      <c r="Q82" s="97"/>
      <c r="R82" s="97"/>
      <c r="S82" s="97"/>
      <c r="T82" s="97"/>
      <c r="U82" s="97"/>
      <c r="V82" s="98">
        <f t="shared" si="48"/>
        <v>32.85</v>
      </c>
      <c r="W82" s="157">
        <v>48.52</v>
      </c>
      <c r="X82" s="100">
        <v>1</v>
      </c>
      <c r="Y82" s="100">
        <v>15</v>
      </c>
      <c r="Z82" s="100">
        <v>1</v>
      </c>
      <c r="AA82" s="100"/>
      <c r="AB82" s="100"/>
      <c r="AC82" s="100"/>
      <c r="AD82" s="100"/>
      <c r="AE82" s="100"/>
      <c r="AF82" s="158">
        <f t="shared" si="49"/>
        <v>49.52</v>
      </c>
      <c r="AG82" s="102">
        <v>38.13</v>
      </c>
      <c r="AH82" s="103"/>
      <c r="AI82" s="103">
        <v>10</v>
      </c>
      <c r="AJ82" s="103">
        <v>4</v>
      </c>
      <c r="AK82" s="103">
        <v>1</v>
      </c>
      <c r="AL82" s="103">
        <v>1</v>
      </c>
      <c r="AM82" s="103"/>
      <c r="AN82" s="103"/>
      <c r="AO82" s="103"/>
      <c r="AP82" s="104">
        <f t="shared" si="50"/>
        <v>49.13</v>
      </c>
      <c r="AQ82" s="159">
        <v>46.42</v>
      </c>
      <c r="AR82" s="106"/>
      <c r="AS82" s="106">
        <v>10</v>
      </c>
      <c r="AT82" s="106">
        <v>7</v>
      </c>
      <c r="AU82" s="106">
        <v>1</v>
      </c>
      <c r="AV82" s="106"/>
      <c r="AW82" s="106"/>
      <c r="AX82" s="106"/>
      <c r="AY82" s="106"/>
      <c r="AZ82" s="107">
        <f t="shared" si="51"/>
        <v>55.42</v>
      </c>
      <c r="BA82" s="108">
        <v>39.87</v>
      </c>
      <c r="BB82" s="109">
        <v>15</v>
      </c>
      <c r="BC82" s="109">
        <v>1</v>
      </c>
      <c r="BD82" s="109">
        <v>1</v>
      </c>
      <c r="BE82" s="109"/>
      <c r="BF82" s="109"/>
      <c r="BG82" s="109"/>
      <c r="BH82" s="109"/>
      <c r="BI82" s="109"/>
      <c r="BJ82" s="110">
        <f t="shared" si="52"/>
        <v>40.87</v>
      </c>
      <c r="BK82" s="87"/>
      <c r="BL82" s="111">
        <f t="shared" si="53"/>
        <v>0.6656327543424317</v>
      </c>
      <c r="BM82" s="112">
        <f t="shared" si="54"/>
        <v>0.6258751902587518</v>
      </c>
      <c r="BN82" s="112">
        <f t="shared" si="55"/>
        <v>0.7780694668820678</v>
      </c>
      <c r="BO82" s="112">
        <f t="shared" si="56"/>
        <v>0.6155098717687767</v>
      </c>
      <c r="BP82" s="206">
        <f t="shared" si="57"/>
        <v>0.8128834355828221</v>
      </c>
      <c r="BQ82" s="113">
        <f t="shared" si="58"/>
        <v>0.8776608759481282</v>
      </c>
      <c r="BR82" s="160">
        <f t="shared" si="59"/>
        <v>4.375631594782979</v>
      </c>
      <c r="BS82" s="115">
        <f t="shared" si="60"/>
        <v>0.7816144826622743</v>
      </c>
      <c r="BT82" s="161">
        <f t="shared" si="61"/>
        <v>3</v>
      </c>
      <c r="BV82" s="193">
        <f t="shared" si="62"/>
        <v>260.03000000000003</v>
      </c>
    </row>
    <row r="83" spans="1:74" ht="12.75">
      <c r="A83" s="195">
        <v>10</v>
      </c>
      <c r="B83" s="287" t="s">
        <v>135</v>
      </c>
      <c r="C83" s="197">
        <v>24.86</v>
      </c>
      <c r="D83" s="94"/>
      <c r="E83" s="94">
        <v>11</v>
      </c>
      <c r="F83" s="94">
        <v>1</v>
      </c>
      <c r="G83" s="94"/>
      <c r="H83" s="94"/>
      <c r="I83" s="94"/>
      <c r="J83" s="94"/>
      <c r="K83" s="94"/>
      <c r="L83" s="156">
        <f t="shared" si="47"/>
        <v>25.86</v>
      </c>
      <c r="M83" s="96">
        <v>28.7</v>
      </c>
      <c r="N83" s="97"/>
      <c r="O83" s="97">
        <v>9</v>
      </c>
      <c r="P83" s="97">
        <v>3</v>
      </c>
      <c r="Q83" s="97"/>
      <c r="R83" s="97"/>
      <c r="S83" s="97"/>
      <c r="T83" s="97"/>
      <c r="U83" s="97"/>
      <c r="V83" s="98">
        <f t="shared" si="48"/>
        <v>31.7</v>
      </c>
      <c r="W83" s="157">
        <v>47.68</v>
      </c>
      <c r="X83" s="100">
        <v>1</v>
      </c>
      <c r="Y83" s="100">
        <v>11</v>
      </c>
      <c r="Z83" s="100">
        <v>5</v>
      </c>
      <c r="AA83" s="100"/>
      <c r="AB83" s="100"/>
      <c r="AC83" s="100"/>
      <c r="AD83" s="100"/>
      <c r="AE83" s="100"/>
      <c r="AF83" s="158">
        <f t="shared" si="49"/>
        <v>52.68</v>
      </c>
      <c r="AG83" s="102">
        <v>43.61</v>
      </c>
      <c r="AH83" s="103"/>
      <c r="AI83" s="103">
        <v>11</v>
      </c>
      <c r="AJ83" s="103">
        <v>5</v>
      </c>
      <c r="AK83" s="103"/>
      <c r="AL83" s="103"/>
      <c r="AM83" s="103"/>
      <c r="AN83" s="103"/>
      <c r="AO83" s="103"/>
      <c r="AP83" s="104">
        <f t="shared" si="50"/>
        <v>48.61</v>
      </c>
      <c r="AQ83" s="159">
        <v>39.79</v>
      </c>
      <c r="AR83" s="106"/>
      <c r="AS83" s="106">
        <v>7</v>
      </c>
      <c r="AT83" s="106">
        <v>6</v>
      </c>
      <c r="AU83" s="106">
        <v>3</v>
      </c>
      <c r="AV83" s="106">
        <v>2</v>
      </c>
      <c r="AW83" s="106"/>
      <c r="AX83" s="106"/>
      <c r="AY83" s="106"/>
      <c r="AZ83" s="107">
        <f t="shared" si="51"/>
        <v>61.79</v>
      </c>
      <c r="BA83" s="108">
        <v>44.41</v>
      </c>
      <c r="BB83" s="109">
        <v>15</v>
      </c>
      <c r="BC83" s="109">
        <v>2</v>
      </c>
      <c r="BD83" s="109"/>
      <c r="BE83" s="109"/>
      <c r="BF83" s="109"/>
      <c r="BG83" s="109"/>
      <c r="BH83" s="109"/>
      <c r="BI83" s="109"/>
      <c r="BJ83" s="110">
        <f t="shared" si="52"/>
        <v>44.41</v>
      </c>
      <c r="BK83" s="87"/>
      <c r="BL83" s="111">
        <f t="shared" si="53"/>
        <v>0.8298530549110597</v>
      </c>
      <c r="BM83" s="112">
        <f t="shared" si="54"/>
        <v>0.6485804416403785</v>
      </c>
      <c r="BN83" s="112">
        <f t="shared" si="55"/>
        <v>0.7313971146545178</v>
      </c>
      <c r="BO83" s="112">
        <f t="shared" si="56"/>
        <v>0.622094219296441</v>
      </c>
      <c r="BP83" s="112">
        <f t="shared" si="57"/>
        <v>0.7290823757889626</v>
      </c>
      <c r="BQ83" s="113">
        <f t="shared" si="58"/>
        <v>0.8077009682503941</v>
      </c>
      <c r="BR83" s="160">
        <f t="shared" si="59"/>
        <v>4.368708174541753</v>
      </c>
      <c r="BS83" s="115">
        <f t="shared" si="60"/>
        <v>0.7803777593657905</v>
      </c>
      <c r="BT83" s="161">
        <f t="shared" si="61"/>
        <v>4</v>
      </c>
      <c r="BV83" s="117">
        <f t="shared" si="62"/>
        <v>265.05</v>
      </c>
    </row>
    <row r="84" spans="1:74" ht="12.75">
      <c r="A84" s="195">
        <v>8</v>
      </c>
      <c r="B84" s="287" t="s">
        <v>46</v>
      </c>
      <c r="C84" s="197">
        <v>33.91</v>
      </c>
      <c r="D84" s="94"/>
      <c r="E84" s="94">
        <v>11</v>
      </c>
      <c r="F84" s="94"/>
      <c r="G84" s="94">
        <v>1</v>
      </c>
      <c r="H84" s="94"/>
      <c r="I84" s="94"/>
      <c r="J84" s="94"/>
      <c r="K84" s="94"/>
      <c r="L84" s="156">
        <f t="shared" si="47"/>
        <v>35.91</v>
      </c>
      <c r="M84" s="96">
        <v>32.52</v>
      </c>
      <c r="N84" s="97"/>
      <c r="O84" s="97">
        <v>9</v>
      </c>
      <c r="P84" s="97">
        <v>3</v>
      </c>
      <c r="Q84" s="97"/>
      <c r="R84" s="97"/>
      <c r="S84" s="97"/>
      <c r="T84" s="97"/>
      <c r="U84" s="97"/>
      <c r="V84" s="98">
        <f t="shared" si="48"/>
        <v>35.52</v>
      </c>
      <c r="W84" s="157">
        <v>36.53</v>
      </c>
      <c r="X84" s="100">
        <v>1</v>
      </c>
      <c r="Y84" s="100">
        <v>14</v>
      </c>
      <c r="Z84" s="100">
        <v>2</v>
      </c>
      <c r="AA84" s="100"/>
      <c r="AB84" s="100"/>
      <c r="AC84" s="100"/>
      <c r="AD84" s="100"/>
      <c r="AE84" s="100"/>
      <c r="AF84" s="158">
        <f t="shared" si="49"/>
        <v>38.53</v>
      </c>
      <c r="AG84" s="102">
        <v>32.84</v>
      </c>
      <c r="AH84" s="103"/>
      <c r="AI84" s="103">
        <v>8</v>
      </c>
      <c r="AJ84" s="103">
        <v>5</v>
      </c>
      <c r="AK84" s="103">
        <v>1</v>
      </c>
      <c r="AL84" s="103">
        <v>2</v>
      </c>
      <c r="AM84" s="103"/>
      <c r="AN84" s="103"/>
      <c r="AO84" s="103"/>
      <c r="AP84" s="104">
        <f t="shared" si="50"/>
        <v>49.84</v>
      </c>
      <c r="AQ84" s="159">
        <v>42.34</v>
      </c>
      <c r="AR84" s="106"/>
      <c r="AS84" s="106">
        <v>14</v>
      </c>
      <c r="AT84" s="106">
        <v>4</v>
      </c>
      <c r="AU84" s="106"/>
      <c r="AV84" s="106"/>
      <c r="AW84" s="106"/>
      <c r="AX84" s="106"/>
      <c r="AY84" s="106"/>
      <c r="AZ84" s="107">
        <f t="shared" si="51"/>
        <v>46.34</v>
      </c>
      <c r="BA84" s="108">
        <v>56.95</v>
      </c>
      <c r="BB84" s="109">
        <v>15</v>
      </c>
      <c r="BC84" s="109">
        <v>2</v>
      </c>
      <c r="BD84" s="109"/>
      <c r="BE84" s="109"/>
      <c r="BF84" s="109"/>
      <c r="BG84" s="109"/>
      <c r="BH84" s="109"/>
      <c r="BI84" s="109">
        <v>1</v>
      </c>
      <c r="BJ84" s="110">
        <f t="shared" si="52"/>
        <v>59.95</v>
      </c>
      <c r="BK84" s="87"/>
      <c r="BL84" s="111">
        <f t="shared" si="53"/>
        <v>0.5976051239209135</v>
      </c>
      <c r="BM84" s="112">
        <f t="shared" si="54"/>
        <v>0.5788288288288287</v>
      </c>
      <c r="BN84" s="112">
        <f t="shared" si="55"/>
        <v>1</v>
      </c>
      <c r="BO84" s="112">
        <f t="shared" si="56"/>
        <v>0.6067415730337078</v>
      </c>
      <c r="BP84" s="112">
        <f t="shared" si="57"/>
        <v>0.9721622788088043</v>
      </c>
      <c r="BQ84" s="113">
        <f t="shared" si="58"/>
        <v>0.5983319432860716</v>
      </c>
      <c r="BR84" s="160">
        <f t="shared" si="59"/>
        <v>4.3536697478783255</v>
      </c>
      <c r="BS84" s="115">
        <f t="shared" si="60"/>
        <v>0.7776914609830372</v>
      </c>
      <c r="BT84" s="161">
        <f t="shared" si="61"/>
        <v>5</v>
      </c>
      <c r="BV84" s="117">
        <f t="shared" si="62"/>
        <v>266.09000000000003</v>
      </c>
    </row>
    <row r="85" spans="1:74" ht="12.75">
      <c r="A85" s="195">
        <v>11</v>
      </c>
      <c r="B85" s="287" t="s">
        <v>48</v>
      </c>
      <c r="C85" s="197">
        <v>28.35</v>
      </c>
      <c r="D85" s="94"/>
      <c r="E85" s="94">
        <v>12</v>
      </c>
      <c r="F85" s="94"/>
      <c r="G85" s="94"/>
      <c r="H85" s="94"/>
      <c r="I85" s="94"/>
      <c r="J85" s="94"/>
      <c r="K85" s="94"/>
      <c r="L85" s="156">
        <f t="shared" si="47"/>
        <v>28.35</v>
      </c>
      <c r="M85" s="96">
        <v>29.41</v>
      </c>
      <c r="N85" s="97"/>
      <c r="O85" s="97">
        <v>12</v>
      </c>
      <c r="P85" s="97"/>
      <c r="Q85" s="97"/>
      <c r="R85" s="97"/>
      <c r="S85" s="97"/>
      <c r="T85" s="97"/>
      <c r="U85" s="97"/>
      <c r="V85" s="98">
        <f t="shared" si="48"/>
        <v>29.41</v>
      </c>
      <c r="W85" s="157">
        <v>43.92</v>
      </c>
      <c r="X85" s="100">
        <v>1</v>
      </c>
      <c r="Y85" s="100">
        <v>10</v>
      </c>
      <c r="Z85" s="100">
        <v>5</v>
      </c>
      <c r="AA85" s="100">
        <v>1</v>
      </c>
      <c r="AB85" s="100"/>
      <c r="AC85" s="100"/>
      <c r="AD85" s="100"/>
      <c r="AE85" s="100"/>
      <c r="AF85" s="158">
        <f t="shared" si="49"/>
        <v>50.92</v>
      </c>
      <c r="AG85" s="102">
        <v>41.59</v>
      </c>
      <c r="AH85" s="103"/>
      <c r="AI85" s="103">
        <v>11</v>
      </c>
      <c r="AJ85" s="103">
        <v>5</v>
      </c>
      <c r="AK85" s="103"/>
      <c r="AL85" s="103"/>
      <c r="AM85" s="103"/>
      <c r="AN85" s="103"/>
      <c r="AO85" s="103"/>
      <c r="AP85" s="104">
        <f t="shared" si="50"/>
        <v>46.59</v>
      </c>
      <c r="AQ85" s="159">
        <v>47.48</v>
      </c>
      <c r="AR85" s="106"/>
      <c r="AS85" s="106">
        <v>12</v>
      </c>
      <c r="AT85" s="106">
        <v>5</v>
      </c>
      <c r="AU85" s="106">
        <v>1</v>
      </c>
      <c r="AV85" s="106"/>
      <c r="AW85" s="106"/>
      <c r="AX85" s="106"/>
      <c r="AY85" s="106"/>
      <c r="AZ85" s="107">
        <f t="shared" si="51"/>
        <v>54.48</v>
      </c>
      <c r="BA85" s="108">
        <v>59.26</v>
      </c>
      <c r="BB85" s="109">
        <v>15</v>
      </c>
      <c r="BC85" s="109">
        <v>2</v>
      </c>
      <c r="BD85" s="109"/>
      <c r="BE85" s="109"/>
      <c r="BF85" s="109"/>
      <c r="BG85" s="109"/>
      <c r="BH85" s="109"/>
      <c r="BI85" s="109"/>
      <c r="BJ85" s="110">
        <f t="shared" si="52"/>
        <v>59.26</v>
      </c>
      <c r="BK85" s="87"/>
      <c r="BL85" s="111">
        <f t="shared" si="53"/>
        <v>0.7569664902998237</v>
      </c>
      <c r="BM85" s="112">
        <f t="shared" si="54"/>
        <v>0.699081944916695</v>
      </c>
      <c r="BN85" s="112">
        <f t="shared" si="55"/>
        <v>0.7566771406127258</v>
      </c>
      <c r="BO85" s="112">
        <f t="shared" si="56"/>
        <v>0.6490663232453315</v>
      </c>
      <c r="BP85" s="112">
        <f t="shared" si="57"/>
        <v>0.8269089574155654</v>
      </c>
      <c r="BQ85" s="113">
        <f t="shared" si="58"/>
        <v>0.6052986837664529</v>
      </c>
      <c r="BR85" s="160">
        <f t="shared" si="59"/>
        <v>4.2939995402565945</v>
      </c>
      <c r="BS85" s="115">
        <f t="shared" si="60"/>
        <v>0.7670326343770183</v>
      </c>
      <c r="BT85" s="161">
        <f t="shared" si="61"/>
        <v>6</v>
      </c>
      <c r="BV85" s="117">
        <f t="shared" si="62"/>
        <v>269.01</v>
      </c>
    </row>
    <row r="86" spans="1:74" ht="12.75">
      <c r="A86" s="195">
        <v>5</v>
      </c>
      <c r="B86" s="287" t="s">
        <v>43</v>
      </c>
      <c r="C86" s="197">
        <v>34.41</v>
      </c>
      <c r="D86" s="94"/>
      <c r="E86" s="94">
        <v>10</v>
      </c>
      <c r="F86" s="94">
        <v>1</v>
      </c>
      <c r="G86" s="94">
        <v>1</v>
      </c>
      <c r="H86" s="94"/>
      <c r="I86" s="94"/>
      <c r="J86" s="94"/>
      <c r="K86" s="94"/>
      <c r="L86" s="156">
        <f t="shared" si="47"/>
        <v>37.41</v>
      </c>
      <c r="M86" s="96">
        <v>32.22</v>
      </c>
      <c r="N86" s="97"/>
      <c r="O86" s="97">
        <v>11</v>
      </c>
      <c r="P86" s="97">
        <v>1</v>
      </c>
      <c r="Q86" s="97"/>
      <c r="R86" s="97"/>
      <c r="S86" s="97"/>
      <c r="T86" s="97"/>
      <c r="U86" s="97"/>
      <c r="V86" s="98">
        <f t="shared" si="48"/>
        <v>33.22</v>
      </c>
      <c r="W86" s="157">
        <v>48.95</v>
      </c>
      <c r="X86" s="100">
        <v>1</v>
      </c>
      <c r="Y86" s="100">
        <v>8</v>
      </c>
      <c r="Z86" s="100">
        <v>5</v>
      </c>
      <c r="AA86" s="100">
        <v>3</v>
      </c>
      <c r="AB86" s="100"/>
      <c r="AC86" s="100"/>
      <c r="AD86" s="100"/>
      <c r="AE86" s="100"/>
      <c r="AF86" s="158">
        <f t="shared" si="49"/>
        <v>59.95</v>
      </c>
      <c r="AG86" s="102">
        <v>36.31</v>
      </c>
      <c r="AH86" s="103"/>
      <c r="AI86" s="103">
        <v>13</v>
      </c>
      <c r="AJ86" s="103">
        <v>2</v>
      </c>
      <c r="AK86" s="103">
        <v>1</v>
      </c>
      <c r="AL86" s="103"/>
      <c r="AM86" s="103"/>
      <c r="AN86" s="103"/>
      <c r="AO86" s="103"/>
      <c r="AP86" s="104">
        <f t="shared" si="50"/>
        <v>40.31</v>
      </c>
      <c r="AQ86" s="159">
        <v>53.8</v>
      </c>
      <c r="AR86" s="106"/>
      <c r="AS86" s="106">
        <v>10</v>
      </c>
      <c r="AT86" s="106">
        <v>6</v>
      </c>
      <c r="AU86" s="106">
        <v>2</v>
      </c>
      <c r="AV86" s="106"/>
      <c r="AW86" s="106"/>
      <c r="AX86" s="106"/>
      <c r="AY86" s="106"/>
      <c r="AZ86" s="107">
        <f t="shared" si="51"/>
        <v>63.8</v>
      </c>
      <c r="BA86" s="108">
        <v>35.87</v>
      </c>
      <c r="BB86" s="109">
        <v>15</v>
      </c>
      <c r="BC86" s="109">
        <v>2</v>
      </c>
      <c r="BD86" s="109"/>
      <c r="BE86" s="109"/>
      <c r="BF86" s="109"/>
      <c r="BG86" s="109"/>
      <c r="BH86" s="109"/>
      <c r="BI86" s="109"/>
      <c r="BJ86" s="110">
        <f t="shared" si="52"/>
        <v>35.87</v>
      </c>
      <c r="BK86" s="87"/>
      <c r="BL86" s="111">
        <f t="shared" si="53"/>
        <v>0.5736434108527132</v>
      </c>
      <c r="BM86" s="112">
        <f t="shared" si="54"/>
        <v>0.6189042745334136</v>
      </c>
      <c r="BN86" s="112">
        <f t="shared" si="55"/>
        <v>0.6427022518765638</v>
      </c>
      <c r="BO86" s="112">
        <f t="shared" si="56"/>
        <v>0.7501860580501115</v>
      </c>
      <c r="BP86" s="112">
        <f t="shared" si="57"/>
        <v>0.7061128526645768</v>
      </c>
      <c r="BQ86" s="113">
        <f t="shared" si="58"/>
        <v>1</v>
      </c>
      <c r="BR86" s="160">
        <f t="shared" si="59"/>
        <v>4.29154884797738</v>
      </c>
      <c r="BS86" s="115">
        <f t="shared" si="60"/>
        <v>0.7665948697854409</v>
      </c>
      <c r="BT86" s="161">
        <f t="shared" si="61"/>
        <v>7</v>
      </c>
      <c r="BV86" s="117">
        <f t="shared" si="62"/>
        <v>270.56</v>
      </c>
    </row>
    <row r="87" spans="1:74" ht="12.75">
      <c r="A87" s="195" t="s">
        <v>123</v>
      </c>
      <c r="B87" s="287" t="s">
        <v>73</v>
      </c>
      <c r="C87" s="197">
        <v>31.15</v>
      </c>
      <c r="D87" s="94"/>
      <c r="E87" s="94">
        <v>11</v>
      </c>
      <c r="F87" s="94"/>
      <c r="G87" s="94">
        <v>1</v>
      </c>
      <c r="H87" s="94"/>
      <c r="I87" s="94"/>
      <c r="J87" s="94"/>
      <c r="K87" s="94"/>
      <c r="L87" s="156">
        <f t="shared" si="47"/>
        <v>33.15</v>
      </c>
      <c r="M87" s="96">
        <v>31.89</v>
      </c>
      <c r="N87" s="97"/>
      <c r="O87" s="97">
        <v>12</v>
      </c>
      <c r="P87" s="97"/>
      <c r="Q87" s="97"/>
      <c r="R87" s="97"/>
      <c r="S87" s="97"/>
      <c r="T87" s="97"/>
      <c r="U87" s="97"/>
      <c r="V87" s="98">
        <f t="shared" si="48"/>
        <v>31.89</v>
      </c>
      <c r="W87" s="157">
        <v>46.23</v>
      </c>
      <c r="X87" s="100">
        <v>1</v>
      </c>
      <c r="Y87" s="100">
        <v>12</v>
      </c>
      <c r="Z87" s="100">
        <v>3</v>
      </c>
      <c r="AA87" s="100">
        <v>1</v>
      </c>
      <c r="AB87" s="100"/>
      <c r="AC87" s="100"/>
      <c r="AD87" s="100"/>
      <c r="AE87" s="100"/>
      <c r="AF87" s="158">
        <f t="shared" si="49"/>
        <v>51.23</v>
      </c>
      <c r="AG87" s="102">
        <v>38.98</v>
      </c>
      <c r="AH87" s="103"/>
      <c r="AI87" s="103">
        <v>12</v>
      </c>
      <c r="AJ87" s="103">
        <v>1</v>
      </c>
      <c r="AK87" s="103">
        <v>3</v>
      </c>
      <c r="AL87" s="103"/>
      <c r="AM87" s="103"/>
      <c r="AN87" s="103"/>
      <c r="AO87" s="103"/>
      <c r="AP87" s="104">
        <f t="shared" si="50"/>
        <v>45.98</v>
      </c>
      <c r="AQ87" s="159">
        <v>47.76</v>
      </c>
      <c r="AR87" s="106"/>
      <c r="AS87" s="106">
        <v>11</v>
      </c>
      <c r="AT87" s="106">
        <v>7</v>
      </c>
      <c r="AU87" s="106"/>
      <c r="AV87" s="106"/>
      <c r="AW87" s="106"/>
      <c r="AX87" s="106"/>
      <c r="AY87" s="106"/>
      <c r="AZ87" s="107">
        <f t="shared" si="51"/>
        <v>54.76</v>
      </c>
      <c r="BA87" s="108">
        <v>56.65</v>
      </c>
      <c r="BB87" s="109">
        <v>15</v>
      </c>
      <c r="BC87" s="109">
        <v>2</v>
      </c>
      <c r="BD87" s="109"/>
      <c r="BE87" s="109"/>
      <c r="BF87" s="109"/>
      <c r="BG87" s="109"/>
      <c r="BH87" s="109"/>
      <c r="BI87" s="109"/>
      <c r="BJ87" s="110">
        <f t="shared" si="52"/>
        <v>56.65</v>
      </c>
      <c r="BK87" s="87"/>
      <c r="BL87" s="111">
        <f t="shared" si="53"/>
        <v>0.6473604826546003</v>
      </c>
      <c r="BM87" s="112">
        <f t="shared" si="54"/>
        <v>0.6447162119786767</v>
      </c>
      <c r="BN87" s="112">
        <f t="shared" si="55"/>
        <v>0.7520983798555535</v>
      </c>
      <c r="BO87" s="112">
        <f t="shared" si="56"/>
        <v>0.6576772509786863</v>
      </c>
      <c r="BP87" s="112">
        <f t="shared" si="57"/>
        <v>0.8226807888970051</v>
      </c>
      <c r="BQ87" s="113">
        <f t="shared" si="58"/>
        <v>0.6331862312444836</v>
      </c>
      <c r="BR87" s="160">
        <f t="shared" si="59"/>
        <v>4.157719345609006</v>
      </c>
      <c r="BS87" s="115">
        <f t="shared" si="60"/>
        <v>0.7426890461362737</v>
      </c>
      <c r="BT87" s="161">
        <f t="shared" si="61"/>
        <v>8</v>
      </c>
      <c r="BV87" s="117">
        <f t="shared" si="62"/>
        <v>273.65999999999997</v>
      </c>
    </row>
    <row r="88" spans="1:74" ht="12.75">
      <c r="A88" s="195">
        <v>15</v>
      </c>
      <c r="B88" s="287" t="s">
        <v>50</v>
      </c>
      <c r="C88" s="197">
        <v>22.94</v>
      </c>
      <c r="D88" s="94"/>
      <c r="E88" s="94">
        <v>8</v>
      </c>
      <c r="F88" s="94"/>
      <c r="G88" s="94">
        <v>2</v>
      </c>
      <c r="H88" s="94">
        <v>2</v>
      </c>
      <c r="I88" s="94"/>
      <c r="J88" s="94"/>
      <c r="K88" s="94"/>
      <c r="L88" s="156">
        <f t="shared" si="47"/>
        <v>36.94</v>
      </c>
      <c r="M88" s="96">
        <v>19.56</v>
      </c>
      <c r="N88" s="97"/>
      <c r="O88" s="97">
        <v>11</v>
      </c>
      <c r="P88" s="97">
        <v>1</v>
      </c>
      <c r="Q88" s="97"/>
      <c r="R88" s="97"/>
      <c r="S88" s="97"/>
      <c r="T88" s="97"/>
      <c r="U88" s="97"/>
      <c r="V88" s="98">
        <f t="shared" si="48"/>
        <v>20.56</v>
      </c>
      <c r="W88" s="157">
        <v>31.64</v>
      </c>
      <c r="X88" s="100">
        <v>1</v>
      </c>
      <c r="Y88" s="100">
        <v>12</v>
      </c>
      <c r="Z88" s="100">
        <v>2</v>
      </c>
      <c r="AA88" s="100"/>
      <c r="AB88" s="100">
        <v>2</v>
      </c>
      <c r="AC88" s="100"/>
      <c r="AD88" s="100"/>
      <c r="AE88" s="100"/>
      <c r="AF88" s="158">
        <f t="shared" si="49"/>
        <v>43.64</v>
      </c>
      <c r="AG88" s="102">
        <v>26.75</v>
      </c>
      <c r="AH88" s="103"/>
      <c r="AI88" s="103">
        <v>7</v>
      </c>
      <c r="AJ88" s="103"/>
      <c r="AK88" s="103">
        <v>3</v>
      </c>
      <c r="AL88" s="103">
        <v>6</v>
      </c>
      <c r="AM88" s="103"/>
      <c r="AN88" s="103"/>
      <c r="AO88" s="103"/>
      <c r="AP88" s="104">
        <f t="shared" si="50"/>
        <v>62.75</v>
      </c>
      <c r="AQ88" s="159">
        <v>34.57</v>
      </c>
      <c r="AR88" s="106"/>
      <c r="AS88" s="106">
        <v>10</v>
      </c>
      <c r="AT88" s="106">
        <v>6</v>
      </c>
      <c r="AU88" s="106">
        <v>1</v>
      </c>
      <c r="AV88" s="106">
        <v>1</v>
      </c>
      <c r="AW88" s="106"/>
      <c r="AX88" s="106"/>
      <c r="AY88" s="106">
        <v>4</v>
      </c>
      <c r="AZ88" s="107">
        <f t="shared" si="51"/>
        <v>59.57</v>
      </c>
      <c r="BA88" s="108">
        <v>83.4</v>
      </c>
      <c r="BB88" s="109">
        <v>15</v>
      </c>
      <c r="BC88" s="109">
        <v>1</v>
      </c>
      <c r="BD88" s="109"/>
      <c r="BE88" s="109">
        <v>1</v>
      </c>
      <c r="BF88" s="109"/>
      <c r="BG88" s="109"/>
      <c r="BH88" s="109"/>
      <c r="BI88" s="109"/>
      <c r="BJ88" s="110">
        <f t="shared" si="52"/>
        <v>85.4</v>
      </c>
      <c r="BK88" s="87"/>
      <c r="BL88" s="111">
        <f t="shared" si="53"/>
        <v>0.5809420682187332</v>
      </c>
      <c r="BM88" s="112">
        <f t="shared" si="54"/>
        <v>1</v>
      </c>
      <c r="BN88" s="112">
        <f t="shared" si="55"/>
        <v>0.8829055912007333</v>
      </c>
      <c r="BO88" s="112">
        <f t="shared" si="56"/>
        <v>0.48191235059760956</v>
      </c>
      <c r="BP88" s="112">
        <f t="shared" si="57"/>
        <v>0.7562531475574953</v>
      </c>
      <c r="BQ88" s="113">
        <f t="shared" si="58"/>
        <v>0.42002341920374703</v>
      </c>
      <c r="BR88" s="160">
        <f t="shared" si="59"/>
        <v>4.122036576778318</v>
      </c>
      <c r="BS88" s="115">
        <f t="shared" si="60"/>
        <v>0.7363150705637396</v>
      </c>
      <c r="BT88" s="161">
        <f t="shared" si="61"/>
        <v>9</v>
      </c>
      <c r="BV88" s="117">
        <f t="shared" si="62"/>
        <v>308.86</v>
      </c>
    </row>
    <row r="89" spans="1:74" ht="12.75">
      <c r="A89" s="195">
        <v>14</v>
      </c>
      <c r="B89" s="287" t="s">
        <v>49</v>
      </c>
      <c r="C89" s="197">
        <v>32.1</v>
      </c>
      <c r="D89" s="94"/>
      <c r="E89" s="94">
        <v>9</v>
      </c>
      <c r="F89" s="94">
        <v>1</v>
      </c>
      <c r="G89" s="94"/>
      <c r="H89" s="94">
        <v>2</v>
      </c>
      <c r="I89" s="94"/>
      <c r="J89" s="94"/>
      <c r="K89" s="94"/>
      <c r="L89" s="156">
        <f t="shared" si="47"/>
        <v>43.1</v>
      </c>
      <c r="M89" s="96">
        <v>32.44</v>
      </c>
      <c r="N89" s="97"/>
      <c r="O89" s="97">
        <v>12</v>
      </c>
      <c r="P89" s="97"/>
      <c r="Q89" s="97"/>
      <c r="R89" s="97"/>
      <c r="S89" s="97"/>
      <c r="T89" s="97"/>
      <c r="U89" s="97"/>
      <c r="V89" s="98">
        <f t="shared" si="48"/>
        <v>32.44</v>
      </c>
      <c r="W89" s="157">
        <v>50.15</v>
      </c>
      <c r="X89" s="100">
        <v>1</v>
      </c>
      <c r="Y89" s="100">
        <v>12</v>
      </c>
      <c r="Z89" s="100">
        <v>4</v>
      </c>
      <c r="AA89" s="100"/>
      <c r="AB89" s="100"/>
      <c r="AC89" s="100"/>
      <c r="AD89" s="100"/>
      <c r="AE89" s="100"/>
      <c r="AF89" s="158">
        <f t="shared" si="49"/>
        <v>54.15</v>
      </c>
      <c r="AG89" s="102">
        <v>36.16</v>
      </c>
      <c r="AH89" s="103"/>
      <c r="AI89" s="103">
        <v>11</v>
      </c>
      <c r="AJ89" s="103">
        <v>1</v>
      </c>
      <c r="AK89" s="103">
        <v>4</v>
      </c>
      <c r="AL89" s="103"/>
      <c r="AM89" s="103"/>
      <c r="AN89" s="103"/>
      <c r="AO89" s="103"/>
      <c r="AP89" s="104">
        <f t="shared" si="50"/>
        <v>45.16</v>
      </c>
      <c r="AQ89" s="159">
        <v>50.99</v>
      </c>
      <c r="AR89" s="106"/>
      <c r="AS89" s="106">
        <v>14</v>
      </c>
      <c r="AT89" s="106">
        <v>3</v>
      </c>
      <c r="AU89" s="106">
        <v>1</v>
      </c>
      <c r="AV89" s="106"/>
      <c r="AW89" s="106"/>
      <c r="AX89" s="106"/>
      <c r="AY89" s="106"/>
      <c r="AZ89" s="107">
        <f t="shared" si="51"/>
        <v>55.99</v>
      </c>
      <c r="BA89" s="108">
        <v>52.07</v>
      </c>
      <c r="BB89" s="109">
        <v>15</v>
      </c>
      <c r="BC89" s="109">
        <v>2</v>
      </c>
      <c r="BD89" s="109"/>
      <c r="BE89" s="109"/>
      <c r="BF89" s="109"/>
      <c r="BG89" s="109"/>
      <c r="BH89" s="109"/>
      <c r="BI89" s="109"/>
      <c r="BJ89" s="110">
        <f t="shared" si="52"/>
        <v>52.07</v>
      </c>
      <c r="BK89" s="87"/>
      <c r="BL89" s="111">
        <f t="shared" si="53"/>
        <v>0.4979118329466357</v>
      </c>
      <c r="BM89" s="112">
        <f t="shared" si="54"/>
        <v>0.6337854500616523</v>
      </c>
      <c r="BN89" s="112">
        <f t="shared" si="55"/>
        <v>0.7115420129270545</v>
      </c>
      <c r="BO89" s="112">
        <f t="shared" si="56"/>
        <v>0.6696191319751993</v>
      </c>
      <c r="BP89" s="112">
        <f t="shared" si="57"/>
        <v>0.8046079657081621</v>
      </c>
      <c r="BQ89" s="113">
        <f t="shared" si="58"/>
        <v>0.6888803533704628</v>
      </c>
      <c r="BR89" s="160">
        <f t="shared" si="59"/>
        <v>4.006346746989166</v>
      </c>
      <c r="BS89" s="115">
        <f t="shared" si="60"/>
        <v>0.7156495176027117</v>
      </c>
      <c r="BT89" s="161">
        <f t="shared" si="61"/>
        <v>10</v>
      </c>
      <c r="BV89" s="117">
        <f t="shared" si="62"/>
        <v>282.91</v>
      </c>
    </row>
    <row r="90" spans="1:74" ht="12.75">
      <c r="A90" s="195">
        <v>4</v>
      </c>
      <c r="B90" s="287" t="s">
        <v>64</v>
      </c>
      <c r="C90" s="197">
        <v>22.41</v>
      </c>
      <c r="D90" s="94"/>
      <c r="E90" s="94">
        <v>9</v>
      </c>
      <c r="F90" s="94">
        <v>2</v>
      </c>
      <c r="G90" s="94"/>
      <c r="H90" s="94">
        <v>1</v>
      </c>
      <c r="I90" s="94"/>
      <c r="J90" s="94"/>
      <c r="K90" s="94"/>
      <c r="L90" s="156">
        <f t="shared" si="47"/>
        <v>29.41</v>
      </c>
      <c r="M90" s="96">
        <v>23.14</v>
      </c>
      <c r="N90" s="97"/>
      <c r="O90" s="97">
        <v>9</v>
      </c>
      <c r="P90" s="97">
        <v>2</v>
      </c>
      <c r="Q90" s="97">
        <v>1</v>
      </c>
      <c r="R90" s="97"/>
      <c r="S90" s="97"/>
      <c r="T90" s="97"/>
      <c r="U90" s="97"/>
      <c r="V90" s="98">
        <f t="shared" si="48"/>
        <v>27.14</v>
      </c>
      <c r="W90" s="157">
        <v>46.46</v>
      </c>
      <c r="X90" s="100">
        <v>1</v>
      </c>
      <c r="Y90" s="100">
        <v>6</v>
      </c>
      <c r="Z90" s="100">
        <v>4</v>
      </c>
      <c r="AA90" s="100">
        <v>4</v>
      </c>
      <c r="AB90" s="100">
        <v>2</v>
      </c>
      <c r="AC90" s="100"/>
      <c r="AD90" s="100"/>
      <c r="AE90" s="100"/>
      <c r="AF90" s="158">
        <f t="shared" si="49"/>
        <v>68.46000000000001</v>
      </c>
      <c r="AG90" s="102">
        <v>32.85</v>
      </c>
      <c r="AH90" s="103"/>
      <c r="AI90" s="103">
        <v>7</v>
      </c>
      <c r="AJ90" s="103">
        <v>6</v>
      </c>
      <c r="AK90" s="103">
        <v>3</v>
      </c>
      <c r="AL90" s="103"/>
      <c r="AM90" s="103"/>
      <c r="AN90" s="103"/>
      <c r="AO90" s="103"/>
      <c r="AP90" s="104">
        <f t="shared" si="50"/>
        <v>44.85</v>
      </c>
      <c r="AQ90" s="159">
        <v>43.14</v>
      </c>
      <c r="AR90" s="106"/>
      <c r="AS90" s="106">
        <v>9</v>
      </c>
      <c r="AT90" s="106">
        <v>7</v>
      </c>
      <c r="AU90" s="106">
        <v>1</v>
      </c>
      <c r="AV90" s="106">
        <v>1</v>
      </c>
      <c r="AW90" s="106"/>
      <c r="AX90" s="106"/>
      <c r="AY90" s="106"/>
      <c r="AZ90" s="107">
        <f t="shared" si="51"/>
        <v>57.14</v>
      </c>
      <c r="BA90" s="108">
        <v>71.91</v>
      </c>
      <c r="BB90" s="109">
        <v>15</v>
      </c>
      <c r="BC90" s="109">
        <v>1</v>
      </c>
      <c r="BD90" s="109">
        <v>1</v>
      </c>
      <c r="BE90" s="109"/>
      <c r="BF90" s="109"/>
      <c r="BG90" s="109"/>
      <c r="BH90" s="109"/>
      <c r="BI90" s="109"/>
      <c r="BJ90" s="110">
        <f t="shared" si="52"/>
        <v>72.91</v>
      </c>
      <c r="BK90" s="87"/>
      <c r="BL90" s="111">
        <f t="shared" si="53"/>
        <v>0.7296837810268616</v>
      </c>
      <c r="BM90" s="112">
        <f t="shared" si="54"/>
        <v>0.7575534266764922</v>
      </c>
      <c r="BN90" s="112">
        <f t="shared" si="55"/>
        <v>0.5628104002337131</v>
      </c>
      <c r="BO90" s="112">
        <f t="shared" si="56"/>
        <v>0.6742474916387959</v>
      </c>
      <c r="BP90" s="112">
        <f t="shared" si="57"/>
        <v>0.788414420721036</v>
      </c>
      <c r="BQ90" s="113">
        <f t="shared" si="58"/>
        <v>0.49197640927170483</v>
      </c>
      <c r="BR90" s="160">
        <f t="shared" si="59"/>
        <v>4.004685929568604</v>
      </c>
      <c r="BS90" s="115">
        <f t="shared" si="60"/>
        <v>0.7153528475287234</v>
      </c>
      <c r="BT90" s="161">
        <f t="shared" si="61"/>
        <v>11</v>
      </c>
      <c r="BV90" s="117">
        <f t="shared" si="62"/>
        <v>299.90999999999997</v>
      </c>
    </row>
    <row r="91" spans="1:74" ht="12.75">
      <c r="A91" s="195">
        <v>18</v>
      </c>
      <c r="B91" s="287" t="s">
        <v>51</v>
      </c>
      <c r="C91" s="197">
        <v>39.37</v>
      </c>
      <c r="D91" s="94"/>
      <c r="E91" s="94">
        <v>12</v>
      </c>
      <c r="F91" s="94"/>
      <c r="G91" s="94"/>
      <c r="H91" s="94"/>
      <c r="I91" s="94"/>
      <c r="J91" s="94"/>
      <c r="K91" s="94"/>
      <c r="L91" s="156">
        <f t="shared" si="47"/>
        <v>39.37</v>
      </c>
      <c r="M91" s="96">
        <v>32.38</v>
      </c>
      <c r="N91" s="97"/>
      <c r="O91" s="97">
        <v>12</v>
      </c>
      <c r="P91" s="97"/>
      <c r="Q91" s="97"/>
      <c r="R91" s="97"/>
      <c r="S91" s="97"/>
      <c r="T91" s="97"/>
      <c r="U91" s="97"/>
      <c r="V91" s="98">
        <f t="shared" si="48"/>
        <v>32.38</v>
      </c>
      <c r="W91" s="157">
        <v>43.94</v>
      </c>
      <c r="X91" s="100">
        <v>1</v>
      </c>
      <c r="Y91" s="100">
        <v>12</v>
      </c>
      <c r="Z91" s="100">
        <v>2</v>
      </c>
      <c r="AA91" s="100">
        <v>2</v>
      </c>
      <c r="AB91" s="100"/>
      <c r="AC91" s="100"/>
      <c r="AD91" s="100"/>
      <c r="AE91" s="100"/>
      <c r="AF91" s="158">
        <f t="shared" si="49"/>
        <v>49.94</v>
      </c>
      <c r="AG91" s="102">
        <v>37.74</v>
      </c>
      <c r="AH91" s="103"/>
      <c r="AI91" s="103">
        <v>10</v>
      </c>
      <c r="AJ91" s="103">
        <v>5</v>
      </c>
      <c r="AK91" s="103"/>
      <c r="AL91" s="103">
        <v>1</v>
      </c>
      <c r="AM91" s="103"/>
      <c r="AN91" s="103"/>
      <c r="AO91" s="103"/>
      <c r="AP91" s="104">
        <f t="shared" si="50"/>
        <v>47.74</v>
      </c>
      <c r="AQ91" s="159">
        <v>51.89</v>
      </c>
      <c r="AR91" s="106"/>
      <c r="AS91" s="106">
        <v>12</v>
      </c>
      <c r="AT91" s="106">
        <v>6</v>
      </c>
      <c r="AU91" s="106"/>
      <c r="AV91" s="106"/>
      <c r="AW91" s="106"/>
      <c r="AX91" s="106"/>
      <c r="AY91" s="106"/>
      <c r="AZ91" s="107">
        <f t="shared" si="51"/>
        <v>57.89</v>
      </c>
      <c r="BA91" s="108">
        <v>56.07</v>
      </c>
      <c r="BB91" s="109">
        <v>15</v>
      </c>
      <c r="BC91" s="109">
        <v>2</v>
      </c>
      <c r="BD91" s="109"/>
      <c r="BE91" s="109"/>
      <c r="BF91" s="109"/>
      <c r="BG91" s="109"/>
      <c r="BH91" s="109"/>
      <c r="BI91" s="109"/>
      <c r="BJ91" s="110">
        <f t="shared" si="52"/>
        <v>56.07</v>
      </c>
      <c r="BK91" s="87"/>
      <c r="BL91" s="111">
        <f t="shared" si="53"/>
        <v>0.5450850901701804</v>
      </c>
      <c r="BM91" s="112">
        <f t="shared" si="54"/>
        <v>0.6349598517603458</v>
      </c>
      <c r="BN91" s="112">
        <f t="shared" si="55"/>
        <v>0.7715258309971967</v>
      </c>
      <c r="BO91" s="112">
        <f t="shared" si="56"/>
        <v>0.6334310850439883</v>
      </c>
      <c r="BP91" s="112">
        <f t="shared" si="57"/>
        <v>0.7782000345482811</v>
      </c>
      <c r="BQ91" s="113">
        <f t="shared" si="58"/>
        <v>0.6397360442304262</v>
      </c>
      <c r="BR91" s="160">
        <f t="shared" si="59"/>
        <v>4.002937936750419</v>
      </c>
      <c r="BS91" s="115">
        <f t="shared" si="60"/>
        <v>0.7150406054048866</v>
      </c>
      <c r="BT91" s="161">
        <f t="shared" si="61"/>
        <v>12</v>
      </c>
      <c r="BV91" s="117">
        <f t="shared" si="62"/>
        <v>283.39</v>
      </c>
    </row>
    <row r="92" spans="1:74" ht="12.75">
      <c r="A92" s="195">
        <v>2</v>
      </c>
      <c r="B92" s="287" t="s">
        <v>42</v>
      </c>
      <c r="C92" s="197">
        <v>33.36</v>
      </c>
      <c r="D92" s="94"/>
      <c r="E92" s="94">
        <v>11</v>
      </c>
      <c r="F92" s="94">
        <v>1</v>
      </c>
      <c r="G92" s="94"/>
      <c r="H92" s="94"/>
      <c r="I92" s="94"/>
      <c r="J92" s="94"/>
      <c r="K92" s="94"/>
      <c r="L92" s="156">
        <f t="shared" si="47"/>
        <v>34.36</v>
      </c>
      <c r="M92" s="96">
        <v>33.49</v>
      </c>
      <c r="N92" s="97"/>
      <c r="O92" s="97">
        <v>12</v>
      </c>
      <c r="P92" s="97"/>
      <c r="Q92" s="97"/>
      <c r="R92" s="97"/>
      <c r="S92" s="97"/>
      <c r="T92" s="97"/>
      <c r="U92" s="97"/>
      <c r="V92" s="98">
        <f t="shared" si="48"/>
        <v>33.49</v>
      </c>
      <c r="W92" s="157">
        <v>49.84</v>
      </c>
      <c r="X92" s="100">
        <v>1</v>
      </c>
      <c r="Y92" s="100">
        <v>12</v>
      </c>
      <c r="Z92" s="100">
        <v>4</v>
      </c>
      <c r="AA92" s="100"/>
      <c r="AB92" s="100"/>
      <c r="AC92" s="100"/>
      <c r="AD92" s="100"/>
      <c r="AE92" s="100"/>
      <c r="AF92" s="158">
        <f t="shared" si="49"/>
        <v>53.84</v>
      </c>
      <c r="AG92" s="102">
        <v>47.69</v>
      </c>
      <c r="AH92" s="103"/>
      <c r="AI92" s="103">
        <v>11</v>
      </c>
      <c r="AJ92" s="103">
        <v>4</v>
      </c>
      <c r="AK92" s="103"/>
      <c r="AL92" s="103"/>
      <c r="AM92" s="103"/>
      <c r="AN92" s="103"/>
      <c r="AO92" s="103"/>
      <c r="AP92" s="104">
        <f t="shared" si="50"/>
        <v>51.69</v>
      </c>
      <c r="AQ92" s="159">
        <v>48.36</v>
      </c>
      <c r="AR92" s="106"/>
      <c r="AS92" s="106">
        <v>15</v>
      </c>
      <c r="AT92" s="106">
        <v>2</v>
      </c>
      <c r="AU92" s="106"/>
      <c r="AV92" s="106">
        <v>1</v>
      </c>
      <c r="AW92" s="106"/>
      <c r="AX92" s="106"/>
      <c r="AY92" s="106"/>
      <c r="AZ92" s="107">
        <f t="shared" si="51"/>
        <v>55.36</v>
      </c>
      <c r="BA92" s="108">
        <v>56.27</v>
      </c>
      <c r="BB92" s="109">
        <v>15</v>
      </c>
      <c r="BC92" s="109">
        <v>1</v>
      </c>
      <c r="BD92" s="109"/>
      <c r="BE92" s="109">
        <v>1</v>
      </c>
      <c r="BF92" s="109"/>
      <c r="BG92" s="109"/>
      <c r="BH92" s="109"/>
      <c r="BI92" s="109"/>
      <c r="BJ92" s="110">
        <f t="shared" si="52"/>
        <v>58.27</v>
      </c>
      <c r="BK92" s="87"/>
      <c r="BL92" s="111">
        <f t="shared" si="53"/>
        <v>0.6245634458672876</v>
      </c>
      <c r="BM92" s="112">
        <f t="shared" si="54"/>
        <v>0.6139146013735443</v>
      </c>
      <c r="BN92" s="112">
        <f t="shared" si="55"/>
        <v>0.7156389301634473</v>
      </c>
      <c r="BO92" s="112">
        <f t="shared" si="56"/>
        <v>0.5850261172373766</v>
      </c>
      <c r="BP92" s="112">
        <f t="shared" si="57"/>
        <v>0.813764450867052</v>
      </c>
      <c r="BQ92" s="113">
        <f t="shared" si="58"/>
        <v>0.6155826325725072</v>
      </c>
      <c r="BR92" s="160">
        <f t="shared" si="59"/>
        <v>3.968490178081215</v>
      </c>
      <c r="BS92" s="115">
        <f t="shared" si="60"/>
        <v>0.7088872384022333</v>
      </c>
      <c r="BT92" s="161">
        <f t="shared" si="61"/>
        <v>13</v>
      </c>
      <c r="BV92" s="117">
        <f t="shared" si="62"/>
        <v>287.01</v>
      </c>
    </row>
    <row r="93" spans="1:74" s="168" customFormat="1" ht="12.75">
      <c r="A93" s="195">
        <v>9</v>
      </c>
      <c r="B93" s="287" t="s">
        <v>47</v>
      </c>
      <c r="C93" s="197">
        <v>31.65</v>
      </c>
      <c r="D93" s="94"/>
      <c r="E93" s="94">
        <v>9</v>
      </c>
      <c r="F93" s="94">
        <v>3</v>
      </c>
      <c r="G93" s="94"/>
      <c r="H93" s="94"/>
      <c r="I93" s="94"/>
      <c r="J93" s="94"/>
      <c r="K93" s="94"/>
      <c r="L93" s="156">
        <f t="shared" si="47"/>
        <v>34.65</v>
      </c>
      <c r="M93" s="96">
        <v>28.01</v>
      </c>
      <c r="N93" s="97"/>
      <c r="O93" s="97">
        <v>7</v>
      </c>
      <c r="P93" s="97">
        <v>4</v>
      </c>
      <c r="Q93" s="97"/>
      <c r="R93" s="97">
        <v>1</v>
      </c>
      <c r="S93" s="97"/>
      <c r="T93" s="97"/>
      <c r="U93" s="97"/>
      <c r="V93" s="98">
        <f t="shared" si="48"/>
        <v>37.010000000000005</v>
      </c>
      <c r="W93" s="157">
        <v>37.89</v>
      </c>
      <c r="X93" s="100">
        <v>1</v>
      </c>
      <c r="Y93" s="100">
        <v>7</v>
      </c>
      <c r="Z93" s="100">
        <v>4</v>
      </c>
      <c r="AA93" s="100">
        <v>5</v>
      </c>
      <c r="AB93" s="100"/>
      <c r="AC93" s="100"/>
      <c r="AD93" s="100"/>
      <c r="AE93" s="100"/>
      <c r="AF93" s="158">
        <f t="shared" si="49"/>
        <v>51.89</v>
      </c>
      <c r="AG93" s="102">
        <v>35.55</v>
      </c>
      <c r="AH93" s="103"/>
      <c r="AI93" s="103">
        <v>8</v>
      </c>
      <c r="AJ93" s="103">
        <v>5</v>
      </c>
      <c r="AK93" s="103">
        <v>3</v>
      </c>
      <c r="AL93" s="103"/>
      <c r="AM93" s="103"/>
      <c r="AN93" s="103"/>
      <c r="AO93" s="103"/>
      <c r="AP93" s="104">
        <f t="shared" si="50"/>
        <v>46.55</v>
      </c>
      <c r="AQ93" s="159">
        <v>35.71</v>
      </c>
      <c r="AR93" s="106"/>
      <c r="AS93" s="106">
        <v>9</v>
      </c>
      <c r="AT93" s="106">
        <v>5</v>
      </c>
      <c r="AU93" s="106">
        <v>4</v>
      </c>
      <c r="AV93" s="106"/>
      <c r="AW93" s="106"/>
      <c r="AX93" s="106"/>
      <c r="AY93" s="106"/>
      <c r="AZ93" s="107">
        <f t="shared" si="51"/>
        <v>48.71</v>
      </c>
      <c r="BA93" s="108">
        <v>70.85</v>
      </c>
      <c r="BB93" s="109">
        <v>14</v>
      </c>
      <c r="BC93" s="109">
        <v>2</v>
      </c>
      <c r="BD93" s="109"/>
      <c r="BE93" s="109"/>
      <c r="BF93" s="109"/>
      <c r="BG93" s="109">
        <v>1</v>
      </c>
      <c r="BH93" s="109"/>
      <c r="BI93" s="109"/>
      <c r="BJ93" s="110">
        <f t="shared" si="52"/>
        <v>80.85</v>
      </c>
      <c r="BK93" s="87"/>
      <c r="BL93" s="111">
        <f t="shared" si="53"/>
        <v>0.6193362193362194</v>
      </c>
      <c r="BM93" s="112">
        <f t="shared" si="54"/>
        <v>0.5555255336395568</v>
      </c>
      <c r="BN93" s="112">
        <f t="shared" si="55"/>
        <v>0.7425322798227019</v>
      </c>
      <c r="BO93" s="112">
        <f t="shared" si="56"/>
        <v>0.649624060150376</v>
      </c>
      <c r="BP93" s="112">
        <f t="shared" si="57"/>
        <v>0.9248614247587763</v>
      </c>
      <c r="BQ93" s="113">
        <f t="shared" si="58"/>
        <v>0.44366110080395793</v>
      </c>
      <c r="BR93" s="160">
        <f t="shared" si="59"/>
        <v>3.935540618511588</v>
      </c>
      <c r="BS93" s="115">
        <f t="shared" si="60"/>
        <v>0.703001493133443</v>
      </c>
      <c r="BT93" s="161">
        <f t="shared" si="61"/>
        <v>14</v>
      </c>
      <c r="BV93" s="193">
        <f t="shared" si="62"/>
        <v>299.65999999999997</v>
      </c>
    </row>
    <row r="94" spans="1:74" ht="12.75">
      <c r="A94" s="195" t="s">
        <v>123</v>
      </c>
      <c r="B94" s="287" t="s">
        <v>124</v>
      </c>
      <c r="C94" s="197">
        <v>27.34</v>
      </c>
      <c r="D94" s="94"/>
      <c r="E94" s="94">
        <v>3</v>
      </c>
      <c r="F94" s="94">
        <v>5</v>
      </c>
      <c r="G94" s="94">
        <v>3</v>
      </c>
      <c r="H94" s="94">
        <v>1</v>
      </c>
      <c r="I94" s="94"/>
      <c r="J94" s="94"/>
      <c r="K94" s="94"/>
      <c r="L94" s="156">
        <f t="shared" si="47"/>
        <v>43.34</v>
      </c>
      <c r="M94" s="96">
        <v>32.37</v>
      </c>
      <c r="N94" s="97"/>
      <c r="O94" s="97">
        <v>10</v>
      </c>
      <c r="P94" s="97">
        <v>2</v>
      </c>
      <c r="Q94" s="97"/>
      <c r="R94" s="97"/>
      <c r="S94" s="97"/>
      <c r="T94" s="97"/>
      <c r="U94" s="97"/>
      <c r="V94" s="98">
        <f t="shared" si="48"/>
        <v>34.37</v>
      </c>
      <c r="W94" s="157">
        <v>49.68</v>
      </c>
      <c r="X94" s="100">
        <v>1</v>
      </c>
      <c r="Y94" s="100">
        <v>9</v>
      </c>
      <c r="Z94" s="100">
        <v>4</v>
      </c>
      <c r="AA94" s="100">
        <v>3</v>
      </c>
      <c r="AB94" s="100"/>
      <c r="AC94" s="100"/>
      <c r="AD94" s="100"/>
      <c r="AE94" s="100"/>
      <c r="AF94" s="158">
        <f t="shared" si="49"/>
        <v>59.68</v>
      </c>
      <c r="AG94" s="102">
        <v>40.82</v>
      </c>
      <c r="AH94" s="103"/>
      <c r="AI94" s="103">
        <v>8</v>
      </c>
      <c r="AJ94" s="103">
        <v>7</v>
      </c>
      <c r="AK94" s="103">
        <v>1</v>
      </c>
      <c r="AL94" s="103"/>
      <c r="AM94" s="103"/>
      <c r="AN94" s="103"/>
      <c r="AO94" s="103"/>
      <c r="AP94" s="104">
        <f t="shared" si="50"/>
        <v>49.82</v>
      </c>
      <c r="AQ94" s="159">
        <v>42.68</v>
      </c>
      <c r="AR94" s="106"/>
      <c r="AS94" s="106">
        <v>12</v>
      </c>
      <c r="AT94" s="106">
        <v>2</v>
      </c>
      <c r="AU94" s="106">
        <v>3</v>
      </c>
      <c r="AV94" s="106">
        <v>1</v>
      </c>
      <c r="AW94" s="106"/>
      <c r="AX94" s="106"/>
      <c r="AY94" s="106"/>
      <c r="AZ94" s="107">
        <f t="shared" si="51"/>
        <v>55.68</v>
      </c>
      <c r="BA94" s="108">
        <v>89.44</v>
      </c>
      <c r="BB94" s="109">
        <v>15</v>
      </c>
      <c r="BC94" s="109">
        <v>2</v>
      </c>
      <c r="BD94" s="109"/>
      <c r="BE94" s="109"/>
      <c r="BF94" s="109"/>
      <c r="BG94" s="109"/>
      <c r="BH94" s="109"/>
      <c r="BI94" s="109"/>
      <c r="BJ94" s="110">
        <f t="shared" si="52"/>
        <v>89.44</v>
      </c>
      <c r="BK94" s="87"/>
      <c r="BL94" s="111">
        <f t="shared" si="53"/>
        <v>0.4951545916012921</v>
      </c>
      <c r="BM94" s="112">
        <f t="shared" si="54"/>
        <v>0.5981961012510911</v>
      </c>
      <c r="BN94" s="112">
        <f t="shared" si="55"/>
        <v>0.6456099195710456</v>
      </c>
      <c r="BO94" s="112">
        <f t="shared" si="56"/>
        <v>0.6069851465274989</v>
      </c>
      <c r="BP94" s="112">
        <f t="shared" si="57"/>
        <v>0.8090876436781609</v>
      </c>
      <c r="BQ94" s="113">
        <f t="shared" si="58"/>
        <v>0.4010509838998211</v>
      </c>
      <c r="BR94" s="160">
        <f t="shared" si="59"/>
        <v>3.5560843865289096</v>
      </c>
      <c r="BS94" s="115">
        <f t="shared" si="60"/>
        <v>0.6352196243838579</v>
      </c>
      <c r="BT94" s="161">
        <f t="shared" si="61"/>
        <v>15</v>
      </c>
      <c r="BV94" s="117">
        <f t="shared" si="62"/>
        <v>332.33000000000004</v>
      </c>
    </row>
    <row r="95" spans="1:74" ht="12.75">
      <c r="A95" s="195">
        <v>7</v>
      </c>
      <c r="B95" s="287" t="s">
        <v>45</v>
      </c>
      <c r="C95" s="197">
        <v>36.05</v>
      </c>
      <c r="D95" s="94"/>
      <c r="E95" s="94">
        <v>12</v>
      </c>
      <c r="F95" s="94"/>
      <c r="G95" s="94"/>
      <c r="H95" s="94"/>
      <c r="I95" s="94"/>
      <c r="J95" s="94"/>
      <c r="K95" s="94"/>
      <c r="L95" s="156">
        <f t="shared" si="47"/>
        <v>36.05</v>
      </c>
      <c r="M95" s="96">
        <v>36.57</v>
      </c>
      <c r="N95" s="97"/>
      <c r="O95" s="97">
        <v>11</v>
      </c>
      <c r="P95" s="97"/>
      <c r="Q95" s="97">
        <v>1</v>
      </c>
      <c r="R95" s="97"/>
      <c r="S95" s="97"/>
      <c r="T95" s="97"/>
      <c r="U95" s="97"/>
      <c r="V95" s="98">
        <f t="shared" si="48"/>
        <v>38.57</v>
      </c>
      <c r="W95" s="157">
        <v>64.25</v>
      </c>
      <c r="X95" s="100">
        <v>1</v>
      </c>
      <c r="Y95" s="100">
        <v>9</v>
      </c>
      <c r="Z95" s="100">
        <v>3</v>
      </c>
      <c r="AA95" s="100">
        <v>3</v>
      </c>
      <c r="AB95" s="100">
        <v>1</v>
      </c>
      <c r="AC95" s="100"/>
      <c r="AD95" s="100"/>
      <c r="AE95" s="100"/>
      <c r="AF95" s="158">
        <f t="shared" si="49"/>
        <v>78.25</v>
      </c>
      <c r="AG95" s="102">
        <v>45.17</v>
      </c>
      <c r="AH95" s="103"/>
      <c r="AI95" s="103">
        <v>9</v>
      </c>
      <c r="AJ95" s="103">
        <v>3</v>
      </c>
      <c r="AK95" s="103">
        <v>3</v>
      </c>
      <c r="AL95" s="103">
        <v>1</v>
      </c>
      <c r="AM95" s="103"/>
      <c r="AN95" s="103"/>
      <c r="AO95" s="103"/>
      <c r="AP95" s="104">
        <f t="shared" si="50"/>
        <v>59.17</v>
      </c>
      <c r="AQ95" s="159">
        <v>49.73</v>
      </c>
      <c r="AR95" s="106"/>
      <c r="AS95" s="106">
        <v>15</v>
      </c>
      <c r="AT95" s="106">
        <v>2</v>
      </c>
      <c r="AU95" s="106">
        <v>1</v>
      </c>
      <c r="AV95" s="106"/>
      <c r="AW95" s="106"/>
      <c r="AX95" s="106"/>
      <c r="AY95" s="106"/>
      <c r="AZ95" s="107">
        <f t="shared" si="51"/>
        <v>53.73</v>
      </c>
      <c r="BA95" s="108">
        <v>66.02</v>
      </c>
      <c r="BB95" s="109">
        <v>15</v>
      </c>
      <c r="BC95" s="109">
        <v>2</v>
      </c>
      <c r="BD95" s="109"/>
      <c r="BE95" s="109"/>
      <c r="BF95" s="109"/>
      <c r="BG95" s="109"/>
      <c r="BH95" s="109"/>
      <c r="BI95" s="109"/>
      <c r="BJ95" s="110">
        <f t="shared" si="52"/>
        <v>66.02</v>
      </c>
      <c r="BK95" s="87"/>
      <c r="BL95" s="111">
        <f t="shared" si="53"/>
        <v>0.5952843273231624</v>
      </c>
      <c r="BM95" s="112">
        <f t="shared" si="54"/>
        <v>0.5330567798807363</v>
      </c>
      <c r="BN95" s="112">
        <f t="shared" si="55"/>
        <v>0.4923961661341853</v>
      </c>
      <c r="BO95" s="112">
        <f t="shared" si="56"/>
        <v>0.5110697988845698</v>
      </c>
      <c r="BP95" s="112">
        <f t="shared" si="57"/>
        <v>0.8384515168434766</v>
      </c>
      <c r="BQ95" s="113">
        <f t="shared" si="58"/>
        <v>0.5433202059981823</v>
      </c>
      <c r="BR95" s="160">
        <f t="shared" si="59"/>
        <v>3.513578795064313</v>
      </c>
      <c r="BS95" s="115">
        <f t="shared" si="60"/>
        <v>0.6276268951599291</v>
      </c>
      <c r="BT95" s="161">
        <f t="shared" si="61"/>
        <v>16</v>
      </c>
      <c r="BV95" s="117">
        <f t="shared" si="62"/>
        <v>331.79</v>
      </c>
    </row>
    <row r="96" spans="1:74" ht="12.75">
      <c r="A96" s="195">
        <v>19</v>
      </c>
      <c r="B96" s="287" t="s">
        <v>52</v>
      </c>
      <c r="C96" s="197">
        <v>29.12</v>
      </c>
      <c r="D96" s="94"/>
      <c r="E96" s="94">
        <v>8</v>
      </c>
      <c r="F96" s="94"/>
      <c r="G96" s="94">
        <v>2</v>
      </c>
      <c r="H96" s="94">
        <v>2</v>
      </c>
      <c r="I96" s="94"/>
      <c r="J96" s="94"/>
      <c r="K96" s="94"/>
      <c r="L96" s="156">
        <f t="shared" si="47"/>
        <v>43.120000000000005</v>
      </c>
      <c r="M96" s="96">
        <v>31.2</v>
      </c>
      <c r="N96" s="97"/>
      <c r="O96" s="97">
        <v>10</v>
      </c>
      <c r="P96" s="97"/>
      <c r="Q96" s="97"/>
      <c r="R96" s="97">
        <v>2</v>
      </c>
      <c r="S96" s="97"/>
      <c r="T96" s="97"/>
      <c r="U96" s="97"/>
      <c r="V96" s="98">
        <f t="shared" si="48"/>
        <v>41.2</v>
      </c>
      <c r="W96" s="157">
        <v>42.06</v>
      </c>
      <c r="X96" s="100">
        <v>1</v>
      </c>
      <c r="Y96" s="100">
        <v>10</v>
      </c>
      <c r="Z96" s="100">
        <v>3</v>
      </c>
      <c r="AA96" s="100">
        <v>2</v>
      </c>
      <c r="AB96" s="100">
        <v>1</v>
      </c>
      <c r="AC96" s="100"/>
      <c r="AD96" s="100"/>
      <c r="AE96" s="100"/>
      <c r="AF96" s="158">
        <f t="shared" si="49"/>
        <v>54.06</v>
      </c>
      <c r="AG96" s="102">
        <v>43.9</v>
      </c>
      <c r="AH96" s="103"/>
      <c r="AI96" s="103">
        <v>10</v>
      </c>
      <c r="AJ96" s="103">
        <v>1</v>
      </c>
      <c r="AK96" s="103">
        <v>3</v>
      </c>
      <c r="AL96" s="103">
        <v>2</v>
      </c>
      <c r="AM96" s="103"/>
      <c r="AN96" s="103"/>
      <c r="AO96" s="103"/>
      <c r="AP96" s="104">
        <f t="shared" si="50"/>
        <v>60.9</v>
      </c>
      <c r="AQ96" s="159">
        <v>59.2</v>
      </c>
      <c r="AR96" s="106"/>
      <c r="AS96" s="106">
        <v>10</v>
      </c>
      <c r="AT96" s="106">
        <v>4</v>
      </c>
      <c r="AU96" s="106">
        <v>2</v>
      </c>
      <c r="AV96" s="106">
        <v>2</v>
      </c>
      <c r="AW96" s="106"/>
      <c r="AX96" s="106"/>
      <c r="AY96" s="106"/>
      <c r="AZ96" s="107">
        <f t="shared" si="51"/>
        <v>77.2</v>
      </c>
      <c r="BA96" s="108">
        <v>50.03</v>
      </c>
      <c r="BB96" s="109">
        <v>15</v>
      </c>
      <c r="BC96" s="109">
        <v>2</v>
      </c>
      <c r="BD96" s="109"/>
      <c r="BE96" s="109"/>
      <c r="BF96" s="109"/>
      <c r="BG96" s="109"/>
      <c r="BH96" s="109"/>
      <c r="BI96" s="109"/>
      <c r="BJ96" s="110">
        <f t="shared" si="52"/>
        <v>50.03</v>
      </c>
      <c r="BK96" s="87"/>
      <c r="BL96" s="111">
        <f t="shared" si="53"/>
        <v>0.4976808905380334</v>
      </c>
      <c r="BM96" s="112">
        <f t="shared" si="54"/>
        <v>0.4990291262135922</v>
      </c>
      <c r="BN96" s="112">
        <f t="shared" si="55"/>
        <v>0.7127266000739918</v>
      </c>
      <c r="BO96" s="112">
        <f t="shared" si="56"/>
        <v>0.496551724137931</v>
      </c>
      <c r="BP96" s="112">
        <f t="shared" si="57"/>
        <v>0.5835492227979274</v>
      </c>
      <c r="BQ96" s="113">
        <f t="shared" si="58"/>
        <v>0.7169698181091344</v>
      </c>
      <c r="BR96" s="160">
        <f t="shared" si="59"/>
        <v>3.5065073818706103</v>
      </c>
      <c r="BS96" s="115">
        <f t="shared" si="60"/>
        <v>0.6263637360375577</v>
      </c>
      <c r="BT96" s="161">
        <f t="shared" si="61"/>
        <v>17</v>
      </c>
      <c r="BV96" s="117">
        <f t="shared" si="62"/>
        <v>326.51</v>
      </c>
    </row>
    <row r="97" spans="1:74" ht="12.75">
      <c r="A97" s="195">
        <v>6</v>
      </c>
      <c r="B97" s="287" t="s">
        <v>44</v>
      </c>
      <c r="C97" s="197">
        <v>36.47</v>
      </c>
      <c r="D97" s="94"/>
      <c r="E97" s="94">
        <v>7</v>
      </c>
      <c r="F97" s="94">
        <v>1</v>
      </c>
      <c r="G97" s="94">
        <v>2</v>
      </c>
      <c r="H97" s="94">
        <v>2</v>
      </c>
      <c r="I97" s="94"/>
      <c r="J97" s="94"/>
      <c r="K97" s="94"/>
      <c r="L97" s="156">
        <f t="shared" si="47"/>
        <v>51.47</v>
      </c>
      <c r="M97" s="96">
        <v>38.6</v>
      </c>
      <c r="N97" s="97"/>
      <c r="O97" s="97">
        <v>8</v>
      </c>
      <c r="P97" s="97">
        <v>3</v>
      </c>
      <c r="Q97" s="97">
        <v>1</v>
      </c>
      <c r="R97" s="97"/>
      <c r="S97" s="97"/>
      <c r="T97" s="97"/>
      <c r="U97" s="97"/>
      <c r="V97" s="98">
        <f t="shared" si="48"/>
        <v>43.6</v>
      </c>
      <c r="W97" s="157">
        <v>43.6</v>
      </c>
      <c r="X97" s="100">
        <v>1</v>
      </c>
      <c r="Y97" s="100">
        <v>7</v>
      </c>
      <c r="Z97" s="100">
        <v>2</v>
      </c>
      <c r="AA97" s="100">
        <v>5</v>
      </c>
      <c r="AB97" s="100">
        <v>2</v>
      </c>
      <c r="AC97" s="100"/>
      <c r="AD97" s="100"/>
      <c r="AE97" s="100"/>
      <c r="AF97" s="158">
        <f t="shared" si="49"/>
        <v>65.6</v>
      </c>
      <c r="AG97" s="102">
        <v>42.58</v>
      </c>
      <c r="AH97" s="103"/>
      <c r="AI97" s="103">
        <v>5</v>
      </c>
      <c r="AJ97" s="103">
        <v>6</v>
      </c>
      <c r="AK97" s="103">
        <v>5</v>
      </c>
      <c r="AL97" s="103"/>
      <c r="AM97" s="103"/>
      <c r="AN97" s="103"/>
      <c r="AO97" s="103"/>
      <c r="AP97" s="104">
        <f t="shared" si="50"/>
        <v>58.58</v>
      </c>
      <c r="AQ97" s="159">
        <v>46.21</v>
      </c>
      <c r="AR97" s="106"/>
      <c r="AS97" s="106">
        <v>7</v>
      </c>
      <c r="AT97" s="106">
        <v>6</v>
      </c>
      <c r="AU97" s="106">
        <v>5</v>
      </c>
      <c r="AV97" s="106"/>
      <c r="AW97" s="106"/>
      <c r="AX97" s="106"/>
      <c r="AY97" s="106"/>
      <c r="AZ97" s="107">
        <f t="shared" si="51"/>
        <v>62.21</v>
      </c>
      <c r="BA97" s="108">
        <v>43.61</v>
      </c>
      <c r="BB97" s="109">
        <v>15</v>
      </c>
      <c r="BC97" s="109"/>
      <c r="BD97" s="109">
        <v>1</v>
      </c>
      <c r="BE97" s="109">
        <v>1</v>
      </c>
      <c r="BF97" s="109"/>
      <c r="BG97" s="109"/>
      <c r="BH97" s="109"/>
      <c r="BI97" s="109"/>
      <c r="BJ97" s="110">
        <f t="shared" si="52"/>
        <v>46.61</v>
      </c>
      <c r="BK97" s="87"/>
      <c r="BL97" s="111">
        <f t="shared" si="53"/>
        <v>0.41694190790751895</v>
      </c>
      <c r="BM97" s="112">
        <f t="shared" si="54"/>
        <v>0.4715596330275229</v>
      </c>
      <c r="BN97" s="112">
        <f t="shared" si="55"/>
        <v>0.5873475609756098</v>
      </c>
      <c r="BO97" s="112">
        <f t="shared" si="56"/>
        <v>0.5162171389552749</v>
      </c>
      <c r="BP97" s="112">
        <f t="shared" si="57"/>
        <v>0.7241601028773509</v>
      </c>
      <c r="BQ97" s="113">
        <f t="shared" si="58"/>
        <v>0.7695773439176142</v>
      </c>
      <c r="BR97" s="160">
        <f t="shared" si="59"/>
        <v>3.485803687660892</v>
      </c>
      <c r="BS97" s="115">
        <f t="shared" si="60"/>
        <v>0.6226654568546801</v>
      </c>
      <c r="BT97" s="161">
        <f t="shared" si="61"/>
        <v>18</v>
      </c>
      <c r="BV97" s="117">
        <f t="shared" si="62"/>
        <v>328.07</v>
      </c>
    </row>
    <row r="98" spans="1:74" ht="12.75">
      <c r="A98" s="195" t="s">
        <v>123</v>
      </c>
      <c r="B98" s="291" t="s">
        <v>101</v>
      </c>
      <c r="C98" s="197">
        <v>29.94</v>
      </c>
      <c r="D98" s="94"/>
      <c r="E98" s="94">
        <v>8</v>
      </c>
      <c r="F98" s="94">
        <v>3</v>
      </c>
      <c r="G98" s="94">
        <v>1</v>
      </c>
      <c r="H98" s="94"/>
      <c r="I98" s="94"/>
      <c r="J98" s="94"/>
      <c r="K98" s="94"/>
      <c r="L98" s="156">
        <f t="shared" si="47"/>
        <v>34.94</v>
      </c>
      <c r="M98" s="96">
        <v>33.33</v>
      </c>
      <c r="N98" s="97"/>
      <c r="O98" s="97">
        <v>9</v>
      </c>
      <c r="P98" s="97">
        <v>2</v>
      </c>
      <c r="Q98" s="97"/>
      <c r="R98" s="97">
        <v>1</v>
      </c>
      <c r="S98" s="97"/>
      <c r="T98" s="97"/>
      <c r="U98" s="97">
        <v>4</v>
      </c>
      <c r="V98" s="98">
        <f t="shared" si="48"/>
        <v>52.33</v>
      </c>
      <c r="W98" s="157">
        <v>43.15</v>
      </c>
      <c r="X98" s="100">
        <v>1</v>
      </c>
      <c r="Y98" s="100">
        <v>10</v>
      </c>
      <c r="Z98" s="100">
        <v>5</v>
      </c>
      <c r="AA98" s="100">
        <v>1</v>
      </c>
      <c r="AB98" s="100"/>
      <c r="AC98" s="100"/>
      <c r="AD98" s="100"/>
      <c r="AE98" s="100"/>
      <c r="AF98" s="158">
        <f t="shared" si="49"/>
        <v>50.15</v>
      </c>
      <c r="AG98" s="102">
        <v>44.55</v>
      </c>
      <c r="AH98" s="103"/>
      <c r="AI98" s="103">
        <v>8</v>
      </c>
      <c r="AJ98" s="103">
        <v>3</v>
      </c>
      <c r="AK98" s="103">
        <v>4</v>
      </c>
      <c r="AL98" s="103">
        <v>1</v>
      </c>
      <c r="AM98" s="103"/>
      <c r="AN98" s="103"/>
      <c r="AO98" s="103"/>
      <c r="AP98" s="104">
        <f t="shared" si="50"/>
        <v>60.55</v>
      </c>
      <c r="AQ98" s="159">
        <v>49.11</v>
      </c>
      <c r="AR98" s="106"/>
      <c r="AS98" s="106">
        <v>5</v>
      </c>
      <c r="AT98" s="106">
        <v>7</v>
      </c>
      <c r="AU98" s="106">
        <v>2</v>
      </c>
      <c r="AV98" s="106">
        <v>4</v>
      </c>
      <c r="AW98" s="106"/>
      <c r="AX98" s="106"/>
      <c r="AY98" s="106">
        <v>2</v>
      </c>
      <c r="AZ98" s="107">
        <f t="shared" si="51"/>
        <v>86.11</v>
      </c>
      <c r="BA98" s="108">
        <v>60.19</v>
      </c>
      <c r="BB98" s="109">
        <v>15</v>
      </c>
      <c r="BC98" s="109">
        <v>1</v>
      </c>
      <c r="BD98" s="109">
        <v>1</v>
      </c>
      <c r="BE98" s="109"/>
      <c r="BF98" s="109"/>
      <c r="BG98" s="109"/>
      <c r="BH98" s="109"/>
      <c r="BI98" s="109"/>
      <c r="BJ98" s="110">
        <f t="shared" si="52"/>
        <v>61.19</v>
      </c>
      <c r="BK98" s="87"/>
      <c r="BL98" s="111">
        <f t="shared" si="53"/>
        <v>0.6141957641671437</v>
      </c>
      <c r="BM98" s="112">
        <f t="shared" si="54"/>
        <v>0.39289126695967896</v>
      </c>
      <c r="BN98" s="112">
        <f t="shared" si="55"/>
        <v>0.768295114656032</v>
      </c>
      <c r="BO98" s="112">
        <f t="shared" si="56"/>
        <v>0.49942196531791905</v>
      </c>
      <c r="BP98" s="112">
        <f t="shared" si="57"/>
        <v>0.5231680408779468</v>
      </c>
      <c r="BQ98" s="113">
        <f t="shared" si="58"/>
        <v>0.5862068965517241</v>
      </c>
      <c r="BR98" s="160">
        <f t="shared" si="59"/>
        <v>3.3841790485304446</v>
      </c>
      <c r="BS98" s="115">
        <f t="shared" si="60"/>
        <v>0.6045123541496009</v>
      </c>
      <c r="BT98" s="161">
        <f t="shared" si="61"/>
        <v>19</v>
      </c>
      <c r="BV98" s="117">
        <f t="shared" si="62"/>
        <v>345.27</v>
      </c>
    </row>
    <row r="99" spans="1:74" ht="12.75">
      <c r="A99" s="198">
        <v>3</v>
      </c>
      <c r="B99" s="292" t="s">
        <v>137</v>
      </c>
      <c r="C99" s="199">
        <v>25.72</v>
      </c>
      <c r="D99" s="169"/>
      <c r="E99" s="169">
        <v>3</v>
      </c>
      <c r="F99" s="169">
        <v>5</v>
      </c>
      <c r="G99" s="169">
        <v>3</v>
      </c>
      <c r="H99" s="169">
        <v>1</v>
      </c>
      <c r="I99" s="169"/>
      <c r="J99" s="169"/>
      <c r="K99" s="169"/>
      <c r="L99" s="200">
        <f t="shared" si="47"/>
        <v>41.72</v>
      </c>
      <c r="M99" s="171">
        <v>25.18</v>
      </c>
      <c r="N99" s="172"/>
      <c r="O99" s="172">
        <v>8</v>
      </c>
      <c r="P99" s="172">
        <v>3</v>
      </c>
      <c r="Q99" s="172">
        <v>1</v>
      </c>
      <c r="R99" s="172"/>
      <c r="S99" s="172"/>
      <c r="T99" s="172"/>
      <c r="U99" s="172"/>
      <c r="V99" s="173">
        <f t="shared" si="48"/>
        <v>30.18</v>
      </c>
      <c r="W99" s="201">
        <v>42.15</v>
      </c>
      <c r="X99" s="175">
        <v>1</v>
      </c>
      <c r="Y99" s="175">
        <v>4</v>
      </c>
      <c r="Z99" s="175">
        <v>7</v>
      </c>
      <c r="AA99" s="175">
        <v>3</v>
      </c>
      <c r="AB99" s="175">
        <v>2</v>
      </c>
      <c r="AC99" s="175"/>
      <c r="AD99" s="175"/>
      <c r="AE99" s="175"/>
      <c r="AF99" s="202">
        <f t="shared" si="49"/>
        <v>65.15</v>
      </c>
      <c r="AG99" s="177">
        <v>29.04</v>
      </c>
      <c r="AH99" s="178"/>
      <c r="AI99" s="178">
        <v>2</v>
      </c>
      <c r="AJ99" s="178">
        <v>7</v>
      </c>
      <c r="AK99" s="178">
        <v>4</v>
      </c>
      <c r="AL99" s="178">
        <v>3</v>
      </c>
      <c r="AM99" s="178"/>
      <c r="AN99" s="178"/>
      <c r="AO99" s="178"/>
      <c r="AP99" s="179">
        <f t="shared" si="50"/>
        <v>59.04</v>
      </c>
      <c r="AQ99" s="203">
        <v>48.23</v>
      </c>
      <c r="AR99" s="181"/>
      <c r="AS99" s="181">
        <v>2</v>
      </c>
      <c r="AT99" s="181">
        <v>11</v>
      </c>
      <c r="AU99" s="181">
        <v>4</v>
      </c>
      <c r="AV99" s="181">
        <v>1</v>
      </c>
      <c r="AW99" s="181"/>
      <c r="AX99" s="181"/>
      <c r="AY99" s="181"/>
      <c r="AZ99" s="182">
        <f t="shared" si="51"/>
        <v>72.22999999999999</v>
      </c>
      <c r="BA99" s="183">
        <v>138.1</v>
      </c>
      <c r="BB99" s="184">
        <v>11</v>
      </c>
      <c r="BC99" s="184"/>
      <c r="BD99" s="184">
        <v>2</v>
      </c>
      <c r="BE99" s="184"/>
      <c r="BF99" s="184"/>
      <c r="BG99" s="184">
        <v>4</v>
      </c>
      <c r="BH99" s="184"/>
      <c r="BI99" s="184"/>
      <c r="BJ99" s="185">
        <f t="shared" si="52"/>
        <v>180.1</v>
      </c>
      <c r="BK99" s="186"/>
      <c r="BL99" s="187">
        <f t="shared" si="53"/>
        <v>0.5143815915627996</v>
      </c>
      <c r="BM99" s="188">
        <f t="shared" si="54"/>
        <v>0.6812458581842279</v>
      </c>
      <c r="BN99" s="188">
        <f t="shared" si="55"/>
        <v>0.5914044512663085</v>
      </c>
      <c r="BO99" s="188">
        <f t="shared" si="56"/>
        <v>0.5121951219512195</v>
      </c>
      <c r="BP99" s="188">
        <f t="shared" si="57"/>
        <v>0.6237020628547696</v>
      </c>
      <c r="BQ99" s="189">
        <f t="shared" si="58"/>
        <v>0.19916712937257078</v>
      </c>
      <c r="BR99" s="204">
        <f t="shared" si="59"/>
        <v>3.1220962151918963</v>
      </c>
      <c r="BS99" s="191">
        <f t="shared" si="60"/>
        <v>0.5576967724999002</v>
      </c>
      <c r="BT99" s="205">
        <f t="shared" si="61"/>
        <v>20</v>
      </c>
      <c r="BV99" s="117">
        <f t="shared" si="62"/>
        <v>448.41999999999996</v>
      </c>
    </row>
    <row r="100" spans="1:74" s="168" customFormat="1" ht="12.75">
      <c r="A100" s="198">
        <v>20</v>
      </c>
      <c r="B100" s="292" t="s">
        <v>134</v>
      </c>
      <c r="C100" s="199">
        <v>30.68</v>
      </c>
      <c r="D100" s="169"/>
      <c r="E100" s="169">
        <v>9</v>
      </c>
      <c r="F100" s="169">
        <v>1</v>
      </c>
      <c r="G100" s="169">
        <v>2</v>
      </c>
      <c r="H100" s="169"/>
      <c r="I100" s="169"/>
      <c r="J100" s="169"/>
      <c r="K100" s="169"/>
      <c r="L100" s="200">
        <f t="shared" si="47"/>
        <v>35.68</v>
      </c>
      <c r="M100" s="171">
        <v>31.55</v>
      </c>
      <c r="N100" s="172"/>
      <c r="O100" s="172">
        <v>7</v>
      </c>
      <c r="P100" s="172"/>
      <c r="Q100" s="172">
        <v>1</v>
      </c>
      <c r="R100" s="172">
        <v>4</v>
      </c>
      <c r="S100" s="172"/>
      <c r="T100" s="172"/>
      <c r="U100" s="172"/>
      <c r="V100" s="173">
        <f t="shared" si="48"/>
        <v>53.55</v>
      </c>
      <c r="W100" s="201">
        <v>54.99</v>
      </c>
      <c r="X100" s="175">
        <v>1</v>
      </c>
      <c r="Y100" s="175">
        <v>9</v>
      </c>
      <c r="Z100" s="175">
        <v>4</v>
      </c>
      <c r="AA100" s="175">
        <v>2</v>
      </c>
      <c r="AB100" s="175">
        <v>1</v>
      </c>
      <c r="AC100" s="175"/>
      <c r="AD100" s="175"/>
      <c r="AE100" s="175"/>
      <c r="AF100" s="202">
        <f t="shared" si="49"/>
        <v>67.99000000000001</v>
      </c>
      <c r="AG100" s="177">
        <v>58.9</v>
      </c>
      <c r="AH100" s="178"/>
      <c r="AI100" s="178">
        <v>7</v>
      </c>
      <c r="AJ100" s="178">
        <v>5</v>
      </c>
      <c r="AK100" s="178">
        <v>3</v>
      </c>
      <c r="AL100" s="178">
        <v>1</v>
      </c>
      <c r="AM100" s="178"/>
      <c r="AN100" s="178"/>
      <c r="AO100" s="178"/>
      <c r="AP100" s="179">
        <f t="shared" si="50"/>
        <v>74.9</v>
      </c>
      <c r="AQ100" s="203">
        <v>49.99</v>
      </c>
      <c r="AR100" s="181"/>
      <c r="AS100" s="181">
        <v>9</v>
      </c>
      <c r="AT100" s="181">
        <v>6</v>
      </c>
      <c r="AU100" s="181">
        <v>3</v>
      </c>
      <c r="AV100" s="181"/>
      <c r="AW100" s="181"/>
      <c r="AX100" s="181"/>
      <c r="AY100" s="181"/>
      <c r="AZ100" s="182">
        <f t="shared" si="51"/>
        <v>61.99</v>
      </c>
      <c r="BA100" s="183">
        <v>96.26</v>
      </c>
      <c r="BB100" s="184">
        <v>15</v>
      </c>
      <c r="BC100" s="184">
        <v>1</v>
      </c>
      <c r="BD100" s="184"/>
      <c r="BE100" s="184"/>
      <c r="BF100" s="184">
        <v>1</v>
      </c>
      <c r="BG100" s="184"/>
      <c r="BH100" s="184"/>
      <c r="BI100" s="184"/>
      <c r="BJ100" s="185">
        <f t="shared" si="52"/>
        <v>101.26</v>
      </c>
      <c r="BK100" s="186"/>
      <c r="BL100" s="187">
        <f t="shared" si="53"/>
        <v>0.601457399103139</v>
      </c>
      <c r="BM100" s="188">
        <f t="shared" si="54"/>
        <v>0.3839402427637722</v>
      </c>
      <c r="BN100" s="188">
        <f t="shared" si="55"/>
        <v>0.5667009854390351</v>
      </c>
      <c r="BO100" s="188">
        <f t="shared" si="56"/>
        <v>0.4037383177570093</v>
      </c>
      <c r="BP100" s="188">
        <f t="shared" si="57"/>
        <v>0.7267301177609291</v>
      </c>
      <c r="BQ100" s="189">
        <f t="shared" si="58"/>
        <v>0.35423661860556976</v>
      </c>
      <c r="BR100" s="204">
        <f t="shared" si="59"/>
        <v>3.036803681429454</v>
      </c>
      <c r="BS100" s="191">
        <f t="shared" si="60"/>
        <v>0.5424610566477771</v>
      </c>
      <c r="BT100" s="205">
        <f t="shared" si="61"/>
        <v>21</v>
      </c>
      <c r="BV100" s="193">
        <f t="shared" si="62"/>
        <v>395.37</v>
      </c>
    </row>
    <row r="101" spans="1:74" ht="12.75">
      <c r="A101" s="198">
        <v>12</v>
      </c>
      <c r="B101" s="292" t="s">
        <v>132</v>
      </c>
      <c r="C101" s="199">
        <v>35.73</v>
      </c>
      <c r="D101" s="169"/>
      <c r="E101" s="169">
        <v>7</v>
      </c>
      <c r="F101" s="169">
        <v>1</v>
      </c>
      <c r="G101" s="169">
        <v>4</v>
      </c>
      <c r="H101" s="169"/>
      <c r="I101" s="169"/>
      <c r="J101" s="169"/>
      <c r="K101" s="169"/>
      <c r="L101" s="200">
        <f t="shared" si="47"/>
        <v>44.73</v>
      </c>
      <c r="M101" s="171">
        <v>32.43</v>
      </c>
      <c r="N101" s="172"/>
      <c r="O101" s="172">
        <v>10</v>
      </c>
      <c r="P101" s="172"/>
      <c r="Q101" s="172"/>
      <c r="R101" s="172">
        <v>2</v>
      </c>
      <c r="S101" s="172"/>
      <c r="T101" s="172"/>
      <c r="U101" s="172"/>
      <c r="V101" s="173">
        <f t="shared" si="48"/>
        <v>42.43</v>
      </c>
      <c r="W101" s="201">
        <v>44.84</v>
      </c>
      <c r="X101" s="175">
        <v>1</v>
      </c>
      <c r="Y101" s="175">
        <v>8</v>
      </c>
      <c r="Z101" s="175">
        <v>3</v>
      </c>
      <c r="AA101" s="175">
        <v>3</v>
      </c>
      <c r="AB101" s="175">
        <v>2</v>
      </c>
      <c r="AC101" s="175"/>
      <c r="AD101" s="175"/>
      <c r="AE101" s="175"/>
      <c r="AF101" s="202">
        <f t="shared" si="49"/>
        <v>63.84</v>
      </c>
      <c r="AG101" s="177">
        <v>37.21</v>
      </c>
      <c r="AH101" s="178"/>
      <c r="AI101" s="178">
        <v>5</v>
      </c>
      <c r="AJ101" s="178">
        <v>6</v>
      </c>
      <c r="AK101" s="178">
        <v>2</v>
      </c>
      <c r="AL101" s="178">
        <v>3</v>
      </c>
      <c r="AM101" s="178"/>
      <c r="AN101" s="178"/>
      <c r="AO101" s="178"/>
      <c r="AP101" s="179">
        <f t="shared" si="50"/>
        <v>62.21</v>
      </c>
      <c r="AQ101" s="203">
        <v>50.81</v>
      </c>
      <c r="AR101" s="181"/>
      <c r="AS101" s="181">
        <v>9</v>
      </c>
      <c r="AT101" s="181">
        <v>5</v>
      </c>
      <c r="AU101" s="181">
        <v>4</v>
      </c>
      <c r="AV101" s="181"/>
      <c r="AW101" s="181"/>
      <c r="AX101" s="181"/>
      <c r="AY101" s="181">
        <v>2</v>
      </c>
      <c r="AZ101" s="182">
        <f t="shared" si="51"/>
        <v>69.81</v>
      </c>
      <c r="BA101" s="183">
        <v>213.62</v>
      </c>
      <c r="BB101" s="184">
        <v>12</v>
      </c>
      <c r="BC101" s="184"/>
      <c r="BD101" s="184">
        <v>2</v>
      </c>
      <c r="BE101" s="184"/>
      <c r="BF101" s="184"/>
      <c r="BG101" s="184">
        <v>3</v>
      </c>
      <c r="BH101" s="184"/>
      <c r="BI101" s="184">
        <v>3</v>
      </c>
      <c r="BJ101" s="185">
        <f t="shared" si="52"/>
        <v>254.62</v>
      </c>
      <c r="BK101" s="186"/>
      <c r="BL101" s="187">
        <f t="shared" si="53"/>
        <v>0.47976749385200096</v>
      </c>
      <c r="BM101" s="188">
        <f t="shared" si="54"/>
        <v>0.48456280933301904</v>
      </c>
      <c r="BN101" s="188">
        <f t="shared" si="55"/>
        <v>0.6035401002506265</v>
      </c>
      <c r="BO101" s="188">
        <f t="shared" si="56"/>
        <v>0.48609548304131167</v>
      </c>
      <c r="BP101" s="188">
        <f t="shared" si="57"/>
        <v>0.6453230196246955</v>
      </c>
      <c r="BQ101" s="189">
        <f t="shared" si="58"/>
        <v>0.14087660042416147</v>
      </c>
      <c r="BR101" s="204">
        <f t="shared" si="59"/>
        <v>2.8401655065258153</v>
      </c>
      <c r="BS101" s="191">
        <f t="shared" si="60"/>
        <v>0.5073357856966736</v>
      </c>
      <c r="BT101" s="205">
        <f t="shared" si="61"/>
        <v>22</v>
      </c>
      <c r="BV101" s="117">
        <f t="shared" si="62"/>
        <v>537.64</v>
      </c>
    </row>
    <row r="102" spans="1:74" ht="13.5" thickBot="1">
      <c r="A102" s="289">
        <v>17</v>
      </c>
      <c r="B102" s="293" t="s">
        <v>55</v>
      </c>
      <c r="C102" s="290">
        <v>46.59</v>
      </c>
      <c r="D102" s="119"/>
      <c r="E102" s="119">
        <v>2</v>
      </c>
      <c r="F102" s="119">
        <v>4</v>
      </c>
      <c r="G102" s="119"/>
      <c r="H102" s="119">
        <v>6</v>
      </c>
      <c r="I102" s="119"/>
      <c r="J102" s="119"/>
      <c r="K102" s="119"/>
      <c r="L102" s="162">
        <f t="shared" si="47"/>
        <v>80.59</v>
      </c>
      <c r="M102" s="120">
        <v>46.07</v>
      </c>
      <c r="N102" s="121"/>
      <c r="O102" s="121">
        <v>6</v>
      </c>
      <c r="P102" s="121">
        <v>3</v>
      </c>
      <c r="Q102" s="121">
        <v>2</v>
      </c>
      <c r="R102" s="121">
        <v>1</v>
      </c>
      <c r="S102" s="121"/>
      <c r="T102" s="121"/>
      <c r="U102" s="121"/>
      <c r="V102" s="122">
        <f t="shared" si="48"/>
        <v>58.07</v>
      </c>
      <c r="W102" s="163">
        <v>59.52</v>
      </c>
      <c r="X102" s="123">
        <v>1</v>
      </c>
      <c r="Y102" s="123">
        <v>4</v>
      </c>
      <c r="Z102" s="123">
        <v>1</v>
      </c>
      <c r="AA102" s="123">
        <v>6</v>
      </c>
      <c r="AB102" s="123">
        <v>5</v>
      </c>
      <c r="AC102" s="123"/>
      <c r="AD102" s="123"/>
      <c r="AE102" s="123"/>
      <c r="AF102" s="164">
        <f t="shared" si="49"/>
        <v>97.52000000000001</v>
      </c>
      <c r="AG102" s="124">
        <v>59</v>
      </c>
      <c r="AH102" s="125"/>
      <c r="AI102" s="125">
        <v>4</v>
      </c>
      <c r="AJ102" s="125">
        <v>3</v>
      </c>
      <c r="AK102" s="125">
        <v>9</v>
      </c>
      <c r="AL102" s="125"/>
      <c r="AM102" s="125"/>
      <c r="AN102" s="125"/>
      <c r="AO102" s="125"/>
      <c r="AP102" s="126">
        <f t="shared" si="50"/>
        <v>80</v>
      </c>
      <c r="AQ102" s="165">
        <v>56.38</v>
      </c>
      <c r="AR102" s="127"/>
      <c r="AS102" s="127">
        <v>7</v>
      </c>
      <c r="AT102" s="127">
        <v>3</v>
      </c>
      <c r="AU102" s="127">
        <v>6</v>
      </c>
      <c r="AV102" s="127">
        <v>2</v>
      </c>
      <c r="AW102" s="127"/>
      <c r="AX102" s="127"/>
      <c r="AY102" s="127"/>
      <c r="AZ102" s="128">
        <f t="shared" si="51"/>
        <v>81.38</v>
      </c>
      <c r="BA102" s="129">
        <v>9999</v>
      </c>
      <c r="BB102" s="130"/>
      <c r="BC102" s="130"/>
      <c r="BD102" s="130"/>
      <c r="BE102" s="130"/>
      <c r="BF102" s="130"/>
      <c r="BG102" s="130"/>
      <c r="BH102" s="130"/>
      <c r="BI102" s="130"/>
      <c r="BJ102" s="131">
        <f t="shared" si="52"/>
        <v>9999</v>
      </c>
      <c r="BK102" s="87"/>
      <c r="BL102" s="132">
        <f t="shared" si="53"/>
        <v>0.26628613971956816</v>
      </c>
      <c r="BM102" s="133">
        <f t="shared" si="54"/>
        <v>0.354055450318581</v>
      </c>
      <c r="BN102" s="133">
        <f t="shared" si="55"/>
        <v>0.39509844134536504</v>
      </c>
      <c r="BO102" s="133">
        <f t="shared" si="56"/>
        <v>0.378</v>
      </c>
      <c r="BP102" s="133">
        <f t="shared" si="57"/>
        <v>0.5535758171540919</v>
      </c>
      <c r="BQ102" s="134">
        <f t="shared" si="58"/>
        <v>0.003587358735873587</v>
      </c>
      <c r="BR102" s="166">
        <f t="shared" si="59"/>
        <v>1.9506032072734796</v>
      </c>
      <c r="BS102" s="135">
        <f t="shared" si="60"/>
        <v>0.34843420514428647</v>
      </c>
      <c r="BT102" s="167">
        <f t="shared" si="61"/>
        <v>23</v>
      </c>
      <c r="BV102" s="136">
        <f t="shared" si="62"/>
        <v>10396.56</v>
      </c>
    </row>
    <row r="103" spans="63:72" ht="13.5" thickBot="1">
      <c r="BK103" s="31"/>
      <c r="BS103" s="137"/>
      <c r="BT103" s="137"/>
    </row>
    <row r="104" spans="1:74" ht="12.75" customHeight="1" thickBot="1">
      <c r="A104" s="138"/>
      <c r="B104" s="210" t="s">
        <v>40</v>
      </c>
      <c r="C104" s="298">
        <v>1</v>
      </c>
      <c r="D104" s="298"/>
      <c r="E104" s="298"/>
      <c r="F104" s="298"/>
      <c r="G104" s="298"/>
      <c r="H104" s="298"/>
      <c r="I104" s="298"/>
      <c r="J104" s="298"/>
      <c r="K104" s="298"/>
      <c r="L104" s="298"/>
      <c r="M104" s="299">
        <v>2</v>
      </c>
      <c r="N104" s="299"/>
      <c r="O104" s="299"/>
      <c r="P104" s="299"/>
      <c r="Q104" s="299"/>
      <c r="R104" s="299"/>
      <c r="S104" s="299"/>
      <c r="T104" s="299"/>
      <c r="U104" s="299"/>
      <c r="V104" s="299"/>
      <c r="W104" s="300">
        <v>3</v>
      </c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1">
        <v>4</v>
      </c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2">
        <v>5</v>
      </c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3">
        <v>6</v>
      </c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5"/>
      <c r="BL104" s="36" t="s">
        <v>18</v>
      </c>
      <c r="BM104" s="37" t="s">
        <v>19</v>
      </c>
      <c r="BN104" s="37" t="s">
        <v>20</v>
      </c>
      <c r="BO104" s="37" t="s">
        <v>21</v>
      </c>
      <c r="BP104" s="37" t="s">
        <v>22</v>
      </c>
      <c r="BQ104" s="38" t="s">
        <v>23</v>
      </c>
      <c r="BR104" s="39" t="s">
        <v>32</v>
      </c>
      <c r="BS104" s="40" t="s">
        <v>36</v>
      </c>
      <c r="BT104" s="41" t="s">
        <v>26</v>
      </c>
      <c r="BV104" s="42" t="s">
        <v>33</v>
      </c>
    </row>
    <row r="105" spans="1:74" ht="13.5" thickBot="1">
      <c r="A105" s="208" t="s">
        <v>1</v>
      </c>
      <c r="B105" s="211" t="s">
        <v>2</v>
      </c>
      <c r="C105" s="209" t="s">
        <v>3</v>
      </c>
      <c r="D105" s="46" t="s">
        <v>4</v>
      </c>
      <c r="E105" s="46" t="s">
        <v>5</v>
      </c>
      <c r="F105" s="46" t="s">
        <v>6</v>
      </c>
      <c r="G105" s="46" t="s">
        <v>7</v>
      </c>
      <c r="H105" s="46" t="s">
        <v>8</v>
      </c>
      <c r="I105" s="46" t="s">
        <v>9</v>
      </c>
      <c r="J105" s="46" t="s">
        <v>10</v>
      </c>
      <c r="K105" s="46" t="s">
        <v>11</v>
      </c>
      <c r="L105" s="47" t="s">
        <v>12</v>
      </c>
      <c r="M105" s="48" t="s">
        <v>3</v>
      </c>
      <c r="N105" s="49" t="s">
        <v>4</v>
      </c>
      <c r="O105" s="49" t="s">
        <v>5</v>
      </c>
      <c r="P105" s="49" t="s">
        <v>6</v>
      </c>
      <c r="Q105" s="49" t="s">
        <v>7</v>
      </c>
      <c r="R105" s="49" t="s">
        <v>8</v>
      </c>
      <c r="S105" s="49" t="s">
        <v>9</v>
      </c>
      <c r="T105" s="49" t="s">
        <v>10</v>
      </c>
      <c r="U105" s="49" t="s">
        <v>11</v>
      </c>
      <c r="V105" s="50" t="s">
        <v>13</v>
      </c>
      <c r="W105" s="51" t="s">
        <v>3</v>
      </c>
      <c r="X105" s="52" t="s">
        <v>4</v>
      </c>
      <c r="Y105" s="52" t="s">
        <v>5</v>
      </c>
      <c r="Z105" s="52" t="s">
        <v>6</v>
      </c>
      <c r="AA105" s="52" t="s">
        <v>7</v>
      </c>
      <c r="AB105" s="52" t="s">
        <v>8</v>
      </c>
      <c r="AC105" s="52" t="s">
        <v>9</v>
      </c>
      <c r="AD105" s="52" t="s">
        <v>10</v>
      </c>
      <c r="AE105" s="52" t="s">
        <v>11</v>
      </c>
      <c r="AF105" s="53" t="s">
        <v>14</v>
      </c>
      <c r="AG105" s="54" t="s">
        <v>3</v>
      </c>
      <c r="AH105" s="55" t="s">
        <v>4</v>
      </c>
      <c r="AI105" s="55" t="s">
        <v>5</v>
      </c>
      <c r="AJ105" s="55" t="s">
        <v>6</v>
      </c>
      <c r="AK105" s="55" t="s">
        <v>7</v>
      </c>
      <c r="AL105" s="55" t="s">
        <v>8</v>
      </c>
      <c r="AM105" s="55" t="s">
        <v>9</v>
      </c>
      <c r="AN105" s="55" t="s">
        <v>10</v>
      </c>
      <c r="AO105" s="55" t="s">
        <v>11</v>
      </c>
      <c r="AP105" s="56" t="s">
        <v>15</v>
      </c>
      <c r="AQ105" s="57" t="s">
        <v>3</v>
      </c>
      <c r="AR105" s="58" t="s">
        <v>4</v>
      </c>
      <c r="AS105" s="58" t="s">
        <v>5</v>
      </c>
      <c r="AT105" s="58" t="s">
        <v>6</v>
      </c>
      <c r="AU105" s="58" t="s">
        <v>7</v>
      </c>
      <c r="AV105" s="58" t="s">
        <v>8</v>
      </c>
      <c r="AW105" s="58" t="s">
        <v>9</v>
      </c>
      <c r="AX105" s="58" t="s">
        <v>10</v>
      </c>
      <c r="AY105" s="58" t="s">
        <v>11</v>
      </c>
      <c r="AZ105" s="59" t="s">
        <v>16</v>
      </c>
      <c r="BA105" s="60" t="s">
        <v>3</v>
      </c>
      <c r="BB105" s="61" t="s">
        <v>4</v>
      </c>
      <c r="BC105" s="61" t="s">
        <v>5</v>
      </c>
      <c r="BD105" s="61" t="s">
        <v>6</v>
      </c>
      <c r="BE105" s="61" t="s">
        <v>7</v>
      </c>
      <c r="BF105" s="61" t="s">
        <v>8</v>
      </c>
      <c r="BG105" s="61" t="s">
        <v>9</v>
      </c>
      <c r="BH105" s="61" t="s">
        <v>10</v>
      </c>
      <c r="BI105" s="61" t="s">
        <v>11</v>
      </c>
      <c r="BJ105" s="62" t="s">
        <v>17</v>
      </c>
      <c r="BK105" s="26"/>
      <c r="BL105" s="140">
        <f>(SMALL((L106:L108),1))</f>
        <v>34.45</v>
      </c>
      <c r="BM105" s="141">
        <f>(SMALL((V106:V108),1))</f>
        <v>38.49</v>
      </c>
      <c r="BN105" s="141">
        <f>(SMALL((AF106:AF108),1))</f>
        <v>73.74000000000001</v>
      </c>
      <c r="BO105" s="141">
        <f>(SMALL((AP106:AP108),1))</f>
        <v>64.82</v>
      </c>
      <c r="BP105" s="141">
        <f>(SMALL((AZ106:AZ108),1))</f>
        <v>105.99</v>
      </c>
      <c r="BQ105" s="142">
        <f>(SMALL((BJ106:BJ108),1))</f>
        <v>77.37</v>
      </c>
      <c r="BR105" s="143" t="s">
        <v>34</v>
      </c>
      <c r="BS105" s="144">
        <f>((100/(LARGE(BR106:BR108,1))))/100</f>
        <v>0.1970526077730442</v>
      </c>
      <c r="BT105" s="145" t="s">
        <v>37</v>
      </c>
      <c r="BV105" s="69" t="s">
        <v>35</v>
      </c>
    </row>
    <row r="106" spans="1:74" ht="12.75">
      <c r="A106" s="212">
        <v>3</v>
      </c>
      <c r="B106" s="286" t="s">
        <v>58</v>
      </c>
      <c r="C106" s="213">
        <v>62</v>
      </c>
      <c r="D106" s="214"/>
      <c r="E106" s="214">
        <v>11</v>
      </c>
      <c r="F106" s="214">
        <v>1</v>
      </c>
      <c r="G106" s="214"/>
      <c r="H106" s="214"/>
      <c r="I106" s="214"/>
      <c r="J106" s="214"/>
      <c r="K106" s="214"/>
      <c r="L106" s="215">
        <f>C106+F106*1+G106*2+H106*5+I106*10+J106*10+K106*3</f>
        <v>63</v>
      </c>
      <c r="M106" s="216">
        <v>46.7</v>
      </c>
      <c r="N106" s="217"/>
      <c r="O106" s="217">
        <v>12</v>
      </c>
      <c r="P106" s="217"/>
      <c r="Q106" s="217"/>
      <c r="R106" s="217"/>
      <c r="S106" s="217"/>
      <c r="T106" s="217"/>
      <c r="U106" s="217"/>
      <c r="V106" s="218">
        <f>M106+P106*1+Q106*2+R106*5+S106*10+T106*10+U106*3</f>
        <v>46.7</v>
      </c>
      <c r="W106" s="219">
        <v>66.57</v>
      </c>
      <c r="X106" s="220">
        <v>1</v>
      </c>
      <c r="Y106" s="220">
        <v>9</v>
      </c>
      <c r="Z106" s="220">
        <v>3</v>
      </c>
      <c r="AA106" s="220">
        <v>4</v>
      </c>
      <c r="AB106" s="220"/>
      <c r="AC106" s="220"/>
      <c r="AD106" s="220"/>
      <c r="AE106" s="220"/>
      <c r="AF106" s="221">
        <f>W106+Z106*1+AA106*2+AB106*5+AC106*10+AD106*10+AE106*3</f>
        <v>77.57</v>
      </c>
      <c r="AG106" s="222">
        <v>52.82</v>
      </c>
      <c r="AH106" s="223"/>
      <c r="AI106" s="223">
        <v>8</v>
      </c>
      <c r="AJ106" s="223">
        <v>4</v>
      </c>
      <c r="AK106" s="223">
        <v>4</v>
      </c>
      <c r="AL106" s="223"/>
      <c r="AM106" s="223"/>
      <c r="AN106" s="223"/>
      <c r="AO106" s="223"/>
      <c r="AP106" s="224">
        <f>AG106+AJ106*1+AK106*2+AL106*5+AM106*10+AN106*10+AO106*3</f>
        <v>64.82</v>
      </c>
      <c r="AQ106" s="225">
        <v>93.99</v>
      </c>
      <c r="AR106" s="226"/>
      <c r="AS106" s="226">
        <v>12</v>
      </c>
      <c r="AT106" s="226">
        <v>3</v>
      </c>
      <c r="AU106" s="226">
        <v>2</v>
      </c>
      <c r="AV106" s="226">
        <v>1</v>
      </c>
      <c r="AW106" s="226"/>
      <c r="AX106" s="226"/>
      <c r="AY106" s="226"/>
      <c r="AZ106" s="227">
        <f>AQ106+AT106*1+AU106*2+AV106*5+AW106*10+AX106*10+AY106*3</f>
        <v>105.99</v>
      </c>
      <c r="BA106" s="228">
        <v>102.73</v>
      </c>
      <c r="BB106" s="229">
        <v>15</v>
      </c>
      <c r="BC106" s="229">
        <v>2</v>
      </c>
      <c r="BD106" s="229"/>
      <c r="BE106" s="229"/>
      <c r="BF106" s="229"/>
      <c r="BG106" s="229"/>
      <c r="BH106" s="229"/>
      <c r="BI106" s="229"/>
      <c r="BJ106" s="230">
        <f>BA106+BD106*1+BE106*2+BF106*5+BG106*10+BH106*10+BI106*3</f>
        <v>102.73</v>
      </c>
      <c r="BK106" s="87"/>
      <c r="BL106" s="150">
        <f>$BL$105/L106</f>
        <v>0.5468253968253969</v>
      </c>
      <c r="BM106" s="151">
        <f>$BM$105/V106</f>
        <v>0.8241970021413276</v>
      </c>
      <c r="BN106" s="151">
        <f>$BN$105/AF106</f>
        <v>0.9506252417171589</v>
      </c>
      <c r="BO106" s="151">
        <f>$BO$105/AP106</f>
        <v>1</v>
      </c>
      <c r="BP106" s="151">
        <f>$BP$105/AZ106</f>
        <v>1</v>
      </c>
      <c r="BQ106" s="152">
        <f>$BQ$105/BJ106</f>
        <v>0.7531392971868004</v>
      </c>
      <c r="BR106" s="153">
        <f>(SUM(BL106:BQ106))</f>
        <v>5.074786937870684</v>
      </c>
      <c r="BS106" s="92">
        <f>($BS$105*BR106)</f>
        <v>0.9999999999999999</v>
      </c>
      <c r="BT106" s="154">
        <f>(RANK(BS106,$BS$106:$BS$108))</f>
        <v>1</v>
      </c>
      <c r="BV106" s="155">
        <f t="shared" si="62"/>
        <v>460.81</v>
      </c>
    </row>
    <row r="107" spans="1:74" ht="12.75">
      <c r="A107" s="231">
        <v>2</v>
      </c>
      <c r="B107" s="287" t="s">
        <v>57</v>
      </c>
      <c r="C107" s="197">
        <v>33.45</v>
      </c>
      <c r="D107" s="94"/>
      <c r="E107" s="94">
        <v>11</v>
      </c>
      <c r="F107" s="94">
        <v>1</v>
      </c>
      <c r="G107" s="94"/>
      <c r="H107" s="94"/>
      <c r="I107" s="94"/>
      <c r="J107" s="94"/>
      <c r="K107" s="94"/>
      <c r="L107" s="156">
        <f>C107+F107*1+G107*2+H107*5+I107*10+J107*10+K107*3</f>
        <v>34.45</v>
      </c>
      <c r="M107" s="96">
        <v>35.49</v>
      </c>
      <c r="N107" s="97"/>
      <c r="O107" s="97">
        <v>10</v>
      </c>
      <c r="P107" s="97">
        <v>1</v>
      </c>
      <c r="Q107" s="97">
        <v>1</v>
      </c>
      <c r="R107" s="97"/>
      <c r="S107" s="97"/>
      <c r="T107" s="97"/>
      <c r="U107" s="97"/>
      <c r="V107" s="98">
        <f>M107+P107*1+Q107*2+R107*5+S107*10+T107*10+U107*3</f>
        <v>38.49</v>
      </c>
      <c r="W107" s="157">
        <v>60.74</v>
      </c>
      <c r="X107" s="100">
        <v>1</v>
      </c>
      <c r="Y107" s="100">
        <v>9</v>
      </c>
      <c r="Z107" s="100">
        <v>4</v>
      </c>
      <c r="AA107" s="100">
        <v>2</v>
      </c>
      <c r="AB107" s="100">
        <v>1</v>
      </c>
      <c r="AC107" s="100"/>
      <c r="AD107" s="100"/>
      <c r="AE107" s="100"/>
      <c r="AF107" s="158">
        <f>W107+Z107*1+AA107*2+AB107*5+AC107*10+AD107*10+AE107*3</f>
        <v>73.74000000000001</v>
      </c>
      <c r="AG107" s="102">
        <v>58.1</v>
      </c>
      <c r="AH107" s="103"/>
      <c r="AI107" s="103">
        <v>9</v>
      </c>
      <c r="AJ107" s="103">
        <v>4</v>
      </c>
      <c r="AK107" s="103">
        <v>2</v>
      </c>
      <c r="AL107" s="103">
        <v>1</v>
      </c>
      <c r="AM107" s="103"/>
      <c r="AN107" s="103"/>
      <c r="AO107" s="103"/>
      <c r="AP107" s="104">
        <f>AG107+AJ107*1+AK107*2+AL107*5+AM107*10+AN107*10+AO107*3</f>
        <v>71.1</v>
      </c>
      <c r="AQ107" s="159">
        <v>9999</v>
      </c>
      <c r="AR107" s="106"/>
      <c r="AS107" s="106"/>
      <c r="AT107" s="106"/>
      <c r="AU107" s="106"/>
      <c r="AV107" s="106"/>
      <c r="AW107" s="106"/>
      <c r="AX107" s="106"/>
      <c r="AY107" s="106"/>
      <c r="AZ107" s="107">
        <f>AQ107+AT107*1+AU107*2+AV107*5+AW107*10+AX107*10+AY107*3</f>
        <v>9999</v>
      </c>
      <c r="BA107" s="108">
        <v>67.37</v>
      </c>
      <c r="BB107" s="109">
        <v>15</v>
      </c>
      <c r="BC107" s="109">
        <v>1</v>
      </c>
      <c r="BD107" s="109"/>
      <c r="BE107" s="109"/>
      <c r="BF107" s="109"/>
      <c r="BG107" s="109">
        <v>1</v>
      </c>
      <c r="BH107" s="109"/>
      <c r="BI107" s="109"/>
      <c r="BJ107" s="232">
        <f>BA107+BD107*1+BE107*2+BF107*5+BG107*10+BH107*10+BI107*3</f>
        <v>77.37</v>
      </c>
      <c r="BK107" s="87"/>
      <c r="BL107" s="111">
        <f>$BL$105/L107</f>
        <v>1</v>
      </c>
      <c r="BM107" s="112">
        <f>$BM$105/V107</f>
        <v>1</v>
      </c>
      <c r="BN107" s="112">
        <f>$BN$105/AF107</f>
        <v>1</v>
      </c>
      <c r="BO107" s="112">
        <f>$BO$105/AP107</f>
        <v>0.9116736990154711</v>
      </c>
      <c r="BP107" s="112">
        <f>$BP$105/AZ107</f>
        <v>0.010600060006000599</v>
      </c>
      <c r="BQ107" s="113">
        <f>$BQ$105/BJ107</f>
        <v>1</v>
      </c>
      <c r="BR107" s="160">
        <f>(SUM(BL107:BQ107))</f>
        <v>4.922273759021472</v>
      </c>
      <c r="BS107" s="115">
        <f>($BS$105*BR107)</f>
        <v>0.969946880388006</v>
      </c>
      <c r="BT107" s="161">
        <f>(RANK(BS107,$BS$106:$BS$108))</f>
        <v>2</v>
      </c>
      <c r="BV107" s="117">
        <f t="shared" si="62"/>
        <v>10294.150000000001</v>
      </c>
    </row>
    <row r="108" spans="1:74" ht="13.5" thickBot="1">
      <c r="A108" s="233">
        <v>1</v>
      </c>
      <c r="B108" s="288" t="s">
        <v>56</v>
      </c>
      <c r="C108" s="234">
        <v>94.44</v>
      </c>
      <c r="D108" s="235"/>
      <c r="E108" s="235">
        <v>7</v>
      </c>
      <c r="F108" s="235">
        <v>5</v>
      </c>
      <c r="G108" s="235"/>
      <c r="H108" s="235"/>
      <c r="I108" s="235"/>
      <c r="J108" s="235"/>
      <c r="K108" s="235"/>
      <c r="L108" s="236">
        <f>C108+F108*1+G108*2+H108*5+I108*10+J108*10+K108*3</f>
        <v>99.44</v>
      </c>
      <c r="M108" s="237">
        <v>100.22</v>
      </c>
      <c r="N108" s="238"/>
      <c r="O108" s="238">
        <v>11</v>
      </c>
      <c r="P108" s="238">
        <v>1</v>
      </c>
      <c r="Q108" s="238"/>
      <c r="R108" s="238"/>
      <c r="S108" s="238"/>
      <c r="T108" s="238"/>
      <c r="U108" s="238"/>
      <c r="V108" s="239">
        <f>M108+P108*1+Q108*2+R108*5+S108*10+T108*10+U108*3</f>
        <v>101.22</v>
      </c>
      <c r="W108" s="240">
        <v>130.86</v>
      </c>
      <c r="X108" s="241">
        <v>1</v>
      </c>
      <c r="Y108" s="241">
        <v>9</v>
      </c>
      <c r="Z108" s="241">
        <v>2</v>
      </c>
      <c r="AA108" s="241">
        <v>3</v>
      </c>
      <c r="AB108" s="241">
        <v>2</v>
      </c>
      <c r="AC108" s="241"/>
      <c r="AD108" s="241"/>
      <c r="AE108" s="241"/>
      <c r="AF108" s="242">
        <f>W108+Z108*1+AA108*2+AB108*5+AC108*10+AD108*10+AE108*3</f>
        <v>148.86</v>
      </c>
      <c r="AG108" s="243">
        <v>139.82</v>
      </c>
      <c r="AH108" s="244"/>
      <c r="AI108" s="244">
        <v>8</v>
      </c>
      <c r="AJ108" s="244">
        <v>1</v>
      </c>
      <c r="AK108" s="244">
        <v>4</v>
      </c>
      <c r="AL108" s="244">
        <v>3</v>
      </c>
      <c r="AM108" s="244"/>
      <c r="AN108" s="244"/>
      <c r="AO108" s="244"/>
      <c r="AP108" s="245">
        <f>AG108+AJ108*1+AK108*2+AL108*5+AM108*10+AN108*10+AO108*3</f>
        <v>163.82</v>
      </c>
      <c r="AQ108" s="246">
        <v>163.7</v>
      </c>
      <c r="AR108" s="247"/>
      <c r="AS108" s="247">
        <v>4</v>
      </c>
      <c r="AT108" s="247">
        <v>6</v>
      </c>
      <c r="AU108" s="247">
        <v>7</v>
      </c>
      <c r="AV108" s="247">
        <v>1</v>
      </c>
      <c r="AW108" s="247"/>
      <c r="AX108" s="247"/>
      <c r="AY108" s="247"/>
      <c r="AZ108" s="248">
        <f>AQ108+AT108*1+AU108*2+AV108*5+AW108*10+AX108*10+AY108*3</f>
        <v>188.7</v>
      </c>
      <c r="BA108" s="249">
        <v>140.67</v>
      </c>
      <c r="BB108" s="250">
        <v>15</v>
      </c>
      <c r="BC108" s="250"/>
      <c r="BD108" s="250">
        <v>1</v>
      </c>
      <c r="BE108" s="250"/>
      <c r="BF108" s="250">
        <v>1</v>
      </c>
      <c r="BG108" s="250"/>
      <c r="BH108" s="250"/>
      <c r="BI108" s="250"/>
      <c r="BJ108" s="251">
        <f>BA108+BD108*1+BE108*2+BF108*5+BG108*10+BH108*10+BI108*3</f>
        <v>146.67</v>
      </c>
      <c r="BK108" s="87"/>
      <c r="BL108" s="278">
        <f>$BL$105/L108</f>
        <v>0.34644006436041835</v>
      </c>
      <c r="BM108" s="279">
        <f>$BM$105/V108</f>
        <v>0.38026081802015416</v>
      </c>
      <c r="BN108" s="280">
        <f>$BN$105/AF108</f>
        <v>0.4953647722692463</v>
      </c>
      <c r="BO108" s="279">
        <f>$BO$105/AP108</f>
        <v>0.3956781833719936</v>
      </c>
      <c r="BP108" s="279">
        <f>$BP$105/AZ108</f>
        <v>0.5616852146263911</v>
      </c>
      <c r="BQ108" s="281">
        <f>$BQ$105/BJ108</f>
        <v>0.5275107383923093</v>
      </c>
      <c r="BR108" s="282">
        <f>(SUM(BL108:BQ108))</f>
        <v>2.706939791040513</v>
      </c>
      <c r="BS108" s="283">
        <f>($BS$105*BR108)</f>
        <v>0.5334095449091524</v>
      </c>
      <c r="BT108" s="284">
        <f>(RANK(BS108,$BS$106:$BS$108))</f>
        <v>3</v>
      </c>
      <c r="BV108" s="285">
        <f t="shared" si="62"/>
        <v>848.7099999999999</v>
      </c>
    </row>
    <row r="109" spans="63:72" ht="12.75">
      <c r="BK109" s="31"/>
      <c r="BS109" s="137"/>
      <c r="BT109" s="137"/>
    </row>
  </sheetData>
  <sheetProtection selectLockedCells="1" selectUnlockedCells="1"/>
  <mergeCells count="25">
    <mergeCell ref="C1:L1"/>
    <mergeCell ref="M1:V1"/>
    <mergeCell ref="W1:AF1"/>
    <mergeCell ref="AG1:AP1"/>
    <mergeCell ref="AQ1:AZ1"/>
    <mergeCell ref="BA1:BJ1"/>
    <mergeCell ref="BL3:BQ3"/>
    <mergeCell ref="C4:L4"/>
    <mergeCell ref="M4:V4"/>
    <mergeCell ref="W4:AF4"/>
    <mergeCell ref="AG4:AP4"/>
    <mergeCell ref="AQ4:AZ4"/>
    <mergeCell ref="BA4:BJ4"/>
    <mergeCell ref="C78:L78"/>
    <mergeCell ref="M78:V78"/>
    <mergeCell ref="W78:AF78"/>
    <mergeCell ref="AG78:AP78"/>
    <mergeCell ref="AQ78:AZ78"/>
    <mergeCell ref="BA78:BJ78"/>
    <mergeCell ref="C104:L104"/>
    <mergeCell ref="M104:V104"/>
    <mergeCell ref="W104:AF104"/>
    <mergeCell ref="AG104:AP104"/>
    <mergeCell ref="AQ104:AZ104"/>
    <mergeCell ref="BA104:BJ104"/>
  </mergeCells>
  <printOptions/>
  <pageMargins left="0.25" right="0.7479166666666667" top="0.6597222222222222" bottom="0.7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Pojer Lubomír</dc:creator>
  <cp:keywords/>
  <dc:description/>
  <cp:lastModifiedBy>spooky</cp:lastModifiedBy>
  <cp:lastPrinted>2019-05-06T18:36:14Z</cp:lastPrinted>
  <dcterms:created xsi:type="dcterms:W3CDTF">2019-05-04T19:08:35Z</dcterms:created>
  <dcterms:modified xsi:type="dcterms:W3CDTF">2019-05-06T18:47:57Z</dcterms:modified>
  <cp:category/>
  <cp:version/>
  <cp:contentType/>
  <cp:contentStatus/>
</cp:coreProperties>
</file>