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6 STAGES" sheetId="1" r:id="rId1"/>
    <sheet name="Pořadí týmů" sheetId="2" r:id="rId2"/>
  </sheets>
  <definedNames/>
  <calcPr fullCalcOnLoad="1"/>
</workbook>
</file>

<file path=xl/sharedStrings.xml><?xml version="1.0" encoding="utf-8"?>
<sst xmlns="http://schemas.openxmlformats.org/spreadsheetml/2006/main" count="547" uniqueCount="146">
  <si>
    <t>LOS - nadpis</t>
  </si>
  <si>
    <t>č.</t>
  </si>
  <si>
    <t>Jméno</t>
  </si>
  <si>
    <t>čas</t>
  </si>
  <si>
    <t>PP</t>
  </si>
  <si>
    <t>A</t>
  </si>
  <si>
    <t>C</t>
  </si>
  <si>
    <t>D</t>
  </si>
  <si>
    <t>M-T</t>
  </si>
  <si>
    <t>M-P</t>
  </si>
  <si>
    <t>NE-T</t>
  </si>
  <si>
    <t>PROC</t>
  </si>
  <si>
    <t>sum1</t>
  </si>
  <si>
    <t>sum2</t>
  </si>
  <si>
    <t>sum3</t>
  </si>
  <si>
    <t>sum4</t>
  </si>
  <si>
    <t>sum5</t>
  </si>
  <si>
    <t>sum6</t>
  </si>
  <si>
    <t>%1</t>
  </si>
  <si>
    <t>%2</t>
  </si>
  <si>
    <t>%3</t>
  </si>
  <si>
    <t>%4</t>
  </si>
  <si>
    <t>%5</t>
  </si>
  <si>
    <t>%6</t>
  </si>
  <si>
    <t>sum %</t>
  </si>
  <si>
    <t>% pohár</t>
  </si>
  <si>
    <t>pořadí</t>
  </si>
  <si>
    <t>Kontrola</t>
  </si>
  <si>
    <t>Počet stagi: 6</t>
  </si>
  <si>
    <t>Celkem</t>
  </si>
  <si>
    <t>%</t>
  </si>
  <si>
    <t>poř.</t>
  </si>
  <si>
    <t>PISTOLE</t>
  </si>
  <si>
    <t>soucet %</t>
  </si>
  <si>
    <t>Kontrolni</t>
  </si>
  <si>
    <t>koeficient&gt;</t>
  </si>
  <si>
    <t>soucet</t>
  </si>
  <si>
    <t>--- rezerva ---</t>
  </si>
  <si>
    <t>REVOLVER</t>
  </si>
  <si>
    <t>Váženo %</t>
  </si>
  <si>
    <t>POŘADÍ</t>
  </si>
  <si>
    <t>ZÁL - PISTOLE</t>
  </si>
  <si>
    <t>ZÁL - REVOLVER</t>
  </si>
  <si>
    <t xml:space="preserve">Čvandová Klára  </t>
  </si>
  <si>
    <t xml:space="preserve">Elstner Marek </t>
  </si>
  <si>
    <t xml:space="preserve">Synek Petr </t>
  </si>
  <si>
    <t xml:space="preserve">Švarc Petr </t>
  </si>
  <si>
    <t xml:space="preserve">Bese Lukáš </t>
  </si>
  <si>
    <t xml:space="preserve">Bízek Vojtěch </t>
  </si>
  <si>
    <t xml:space="preserve">Čenský Tomáš </t>
  </si>
  <si>
    <t xml:space="preserve">Drbala Radek </t>
  </si>
  <si>
    <t xml:space="preserve">Engelmajer Jakub </t>
  </si>
  <si>
    <t xml:space="preserve">Gabštůr Šimon </t>
  </si>
  <si>
    <t xml:space="preserve">Herbst Lubomír </t>
  </si>
  <si>
    <t xml:space="preserve">Hodinka Ladislav </t>
  </si>
  <si>
    <t xml:space="preserve">Honska Radek </t>
  </si>
  <si>
    <t xml:space="preserve">Hubáček Karel </t>
  </si>
  <si>
    <t xml:space="preserve">Chabr Pavel </t>
  </si>
  <si>
    <t xml:space="preserve">Charvát Ladislav </t>
  </si>
  <si>
    <t xml:space="preserve">Chocholouš Petr </t>
  </si>
  <si>
    <t xml:space="preserve">Jindra Luděk </t>
  </si>
  <si>
    <t xml:space="preserve">Karvánková Lenka </t>
  </si>
  <si>
    <t xml:space="preserve">Kasal Jindřich </t>
  </si>
  <si>
    <t xml:space="preserve">Klement Jan </t>
  </si>
  <si>
    <t xml:space="preserve">Kolací Martin </t>
  </si>
  <si>
    <t xml:space="preserve">Kotek Michal </t>
  </si>
  <si>
    <t xml:space="preserve">Krampera Miloš </t>
  </si>
  <si>
    <t xml:space="preserve">Krampera Tomáš </t>
  </si>
  <si>
    <t xml:space="preserve">Krupicová Tereza </t>
  </si>
  <si>
    <t xml:space="preserve">Křapáček Milan </t>
  </si>
  <si>
    <t xml:space="preserve">Kubičina Martin </t>
  </si>
  <si>
    <t xml:space="preserve">Kvoch Jan </t>
  </si>
  <si>
    <t xml:space="preserve">Kysela Miloš </t>
  </si>
  <si>
    <t xml:space="preserve">Manolevski Michael </t>
  </si>
  <si>
    <t xml:space="preserve">Mařáková Pavlína </t>
  </si>
  <si>
    <t xml:space="preserve">Mládek Petr </t>
  </si>
  <si>
    <t xml:space="preserve">Nápravník Pavel </t>
  </si>
  <si>
    <t xml:space="preserve">Petrík František </t>
  </si>
  <si>
    <t xml:space="preserve">Polívka Jiří </t>
  </si>
  <si>
    <t xml:space="preserve">Průša Libor </t>
  </si>
  <si>
    <t xml:space="preserve">Přibyl Petr </t>
  </si>
  <si>
    <t>Pšenička Radek ml</t>
  </si>
  <si>
    <t xml:space="preserve">Roháček David </t>
  </si>
  <si>
    <t xml:space="preserve">Rybka Martin </t>
  </si>
  <si>
    <t xml:space="preserve">Skoupá Martina </t>
  </si>
  <si>
    <t xml:space="preserve">Starčevič Miroslav </t>
  </si>
  <si>
    <t xml:space="preserve">Svoboda Tomáš </t>
  </si>
  <si>
    <t xml:space="preserve">Šimeček Jiří </t>
  </si>
  <si>
    <t xml:space="preserve">Toula Vlastislav </t>
  </si>
  <si>
    <t xml:space="preserve">Vecko Martin </t>
  </si>
  <si>
    <t xml:space="preserve">Vedral Pavel </t>
  </si>
  <si>
    <t xml:space="preserve">Vlasák Karel </t>
  </si>
  <si>
    <t>Zakouřil Pavel</t>
  </si>
  <si>
    <t>Hrádek Martin</t>
  </si>
  <si>
    <t xml:space="preserve">Bělinová Zuzana </t>
  </si>
  <si>
    <t xml:space="preserve">Kosík Antonín </t>
  </si>
  <si>
    <t xml:space="preserve">Trávníček Tomáš </t>
  </si>
  <si>
    <t>Zajíček Miloslav</t>
  </si>
  <si>
    <t xml:space="preserve">Bělina Radek </t>
  </si>
  <si>
    <t xml:space="preserve">Červenka Miroslav </t>
  </si>
  <si>
    <t xml:space="preserve">Krejčí Tomáš </t>
  </si>
  <si>
    <t xml:space="preserve">Maxa Miroslav  </t>
  </si>
  <si>
    <t xml:space="preserve">Plach Radek </t>
  </si>
  <si>
    <t xml:space="preserve">Plhal Jan </t>
  </si>
  <si>
    <t xml:space="preserve">Trnka Jiří </t>
  </si>
  <si>
    <t>Vesecký Jiří ml.</t>
  </si>
  <si>
    <t>Vesecký Jiří st.</t>
  </si>
  <si>
    <t xml:space="preserve">Dufek Jan </t>
  </si>
  <si>
    <t>celkem</t>
  </si>
  <si>
    <t>Punčochář Jaromír</t>
  </si>
  <si>
    <t>Horký Tomáš</t>
  </si>
  <si>
    <t>Prepletaný Jan</t>
  </si>
  <si>
    <t>Horký Pavel</t>
  </si>
  <si>
    <t>Chaloupecký Pavel</t>
  </si>
  <si>
    <t>Gerstdorf Jan</t>
  </si>
  <si>
    <t>Procenta</t>
  </si>
  <si>
    <t>Gabštůr Vít</t>
  </si>
  <si>
    <t>Mestek Petr</t>
  </si>
  <si>
    <t>Maštalíř Tomáš</t>
  </si>
  <si>
    <t>Strnad Ivo</t>
  </si>
  <si>
    <t>Wilk Ivo</t>
  </si>
  <si>
    <t>Řehák Michael</t>
  </si>
  <si>
    <t>Marx Jakub</t>
  </si>
  <si>
    <t>Feix Radim</t>
  </si>
  <si>
    <t>Šťastný Petr</t>
  </si>
  <si>
    <t>Hotra Tomáš</t>
  </si>
  <si>
    <t>Landl Radek</t>
  </si>
  <si>
    <t>Valašík Petr</t>
  </si>
  <si>
    <t>Hrušková Eliška</t>
  </si>
  <si>
    <t>Charvátová Hana</t>
  </si>
  <si>
    <t>Jaxa-Rozen Izabela</t>
  </si>
  <si>
    <t>Vlk Pavel</t>
  </si>
  <si>
    <t>Herink Josef</t>
  </si>
  <si>
    <t>Lukeš Marek</t>
  </si>
  <si>
    <t>Korecký Jan</t>
  </si>
  <si>
    <t>Adam Michal</t>
  </si>
  <si>
    <t>Morkes Jan</t>
  </si>
  <si>
    <t>Arnold Ctibor</t>
  </si>
  <si>
    <t>Stahl Robert</t>
  </si>
  <si>
    <t>Matyáš Karel</t>
  </si>
  <si>
    <t>Macák Petr (ZRe)</t>
  </si>
  <si>
    <t>Živnůstka Oldřich</t>
  </si>
  <si>
    <t xml:space="preserve">Duchoň Petr </t>
  </si>
  <si>
    <t xml:space="preserve">Mařák Jindřich  </t>
  </si>
  <si>
    <t>Pořadí týmů</t>
  </si>
  <si>
    <t>St. Petr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</si>
</sst>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%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0"/>
    <numFmt numFmtId="172" formatCode="0.000000000"/>
  </numFmts>
  <fonts count="4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sz val="14"/>
      <name val="Arial CE"/>
      <family val="0"/>
    </font>
    <font>
      <b/>
      <sz val="28"/>
      <name val="Arial CE"/>
      <family val="2"/>
    </font>
    <font>
      <b/>
      <sz val="14"/>
      <name val="Arial CE"/>
      <family val="0"/>
    </font>
    <font>
      <b/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9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0" xfId="0" applyFont="1" applyBorder="1" applyAlignment="1">
      <alignment/>
    </xf>
    <xf numFmtId="9" fontId="2" fillId="0" borderId="13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0" fillId="38" borderId="22" xfId="0" applyFont="1" applyFill="1" applyBorder="1" applyAlignment="1">
      <alignment horizontal="center"/>
    </xf>
    <xf numFmtId="0" fontId="0" fillId="38" borderId="23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9" fontId="0" fillId="0" borderId="20" xfId="0" applyNumberFormat="1" applyFont="1" applyBorder="1" applyAlignment="1">
      <alignment horizontal="center"/>
    </xf>
    <xf numFmtId="164" fontId="2" fillId="40" borderId="11" xfId="0" applyNumberFormat="1" applyFont="1" applyFill="1" applyBorder="1" applyAlignment="1">
      <alignment horizontal="center"/>
    </xf>
    <xf numFmtId="9" fontId="2" fillId="40" borderId="17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0" fillId="37" borderId="28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0" fillId="38" borderId="30" xfId="0" applyFont="1" applyFill="1" applyBorder="1" applyAlignment="1">
      <alignment horizontal="center"/>
    </xf>
    <xf numFmtId="0" fontId="0" fillId="38" borderId="28" xfId="0" applyFont="1" applyFill="1" applyBorder="1" applyAlignment="1">
      <alignment horizontal="center"/>
    </xf>
    <xf numFmtId="0" fontId="0" fillId="38" borderId="27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0" fontId="2" fillId="40" borderId="21" xfId="0" applyNumberFormat="1" applyFont="1" applyFill="1" applyBorder="1" applyAlignment="1">
      <alignment horizontal="center"/>
    </xf>
    <xf numFmtId="0" fontId="2" fillId="40" borderId="35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34" borderId="36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0" fillId="36" borderId="38" xfId="0" applyFont="1" applyFill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0" fontId="0" fillId="37" borderId="36" xfId="0" applyFont="1" applyFill="1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0" fillId="37" borderId="37" xfId="0" applyFont="1" applyFill="1" applyBorder="1" applyAlignment="1">
      <alignment horizontal="center"/>
    </xf>
    <xf numFmtId="0" fontId="0" fillId="38" borderId="40" xfId="0" applyFont="1" applyFill="1" applyBorder="1" applyAlignment="1">
      <alignment horizontal="center"/>
    </xf>
    <xf numFmtId="0" fontId="0" fillId="38" borderId="38" xfId="0" applyFont="1" applyFill="1" applyBorder="1" applyAlignment="1">
      <alignment horizontal="center"/>
    </xf>
    <xf numFmtId="0" fontId="0" fillId="38" borderId="37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/>
    </xf>
    <xf numFmtId="9" fontId="0" fillId="0" borderId="38" xfId="0" applyNumberFormat="1" applyBorder="1" applyAlignment="1">
      <alignment horizontal="center"/>
    </xf>
    <xf numFmtId="9" fontId="0" fillId="0" borderId="37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10" fontId="2" fillId="40" borderId="42" xfId="0" applyNumberFormat="1" applyFont="1" applyFill="1" applyBorder="1" applyAlignment="1">
      <alignment horizontal="center"/>
    </xf>
    <xf numFmtId="0" fontId="2" fillId="40" borderId="4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0" xfId="0" applyFont="1" applyAlignment="1">
      <alignment/>
    </xf>
    <xf numFmtId="0" fontId="0" fillId="0" borderId="37" xfId="0" applyFont="1" applyFill="1" applyBorder="1" applyAlignment="1">
      <alignment/>
    </xf>
    <xf numFmtId="0" fontId="2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34" borderId="44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36" borderId="48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36" borderId="47" xfId="0" applyFont="1" applyFill="1" applyBorder="1" applyAlignment="1">
      <alignment horizontal="center"/>
    </xf>
    <xf numFmtId="0" fontId="0" fillId="37" borderId="44" xfId="0" applyFont="1" applyFill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0" fontId="0" fillId="38" borderId="48" xfId="0" applyFont="1" applyFill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8" borderId="45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9" fontId="0" fillId="0" borderId="44" xfId="0" applyNumberFormat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9" fontId="0" fillId="0" borderId="45" xfId="0" applyNumberFormat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10" fontId="2" fillId="40" borderId="50" xfId="0" applyNumberFormat="1" applyFont="1" applyFill="1" applyBorder="1" applyAlignment="1">
      <alignment horizontal="center"/>
    </xf>
    <xf numFmtId="0" fontId="2" fillId="40" borderId="51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52" xfId="0" applyFon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9" fontId="0" fillId="0" borderId="52" xfId="0" applyNumberFormat="1" applyFont="1" applyBorder="1" applyAlignment="1">
      <alignment horizontal="center"/>
    </xf>
    <xf numFmtId="164" fontId="2" fillId="40" borderId="18" xfId="0" applyNumberFormat="1" applyFont="1" applyFill="1" applyBorder="1" applyAlignment="1">
      <alignment horizontal="center"/>
    </xf>
    <xf numFmtId="9" fontId="2" fillId="40" borderId="56" xfId="0" applyNumberFormat="1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/>
    </xf>
    <xf numFmtId="0" fontId="0" fillId="36" borderId="37" xfId="0" applyFont="1" applyFill="1" applyBorder="1" applyAlignment="1">
      <alignment horizontal="center"/>
    </xf>
    <xf numFmtId="0" fontId="0" fillId="38" borderId="36" xfId="0" applyFont="1" applyFill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0" fontId="2" fillId="40" borderId="42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6" borderId="44" xfId="0" applyFont="1" applyFill="1" applyBorder="1" applyAlignment="1">
      <alignment horizontal="center"/>
    </xf>
    <xf numFmtId="0" fontId="0" fillId="36" borderId="45" xfId="0" applyFont="1" applyFill="1" applyBorder="1" applyAlignment="1">
      <alignment horizontal="center"/>
    </xf>
    <xf numFmtId="0" fontId="0" fillId="38" borderId="44" xfId="0" applyFont="1" applyFill="1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0" fontId="2" fillId="40" borderId="5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57" xfId="46" applyFont="1" applyBorder="1" applyAlignment="1">
      <alignment horizontal="center"/>
      <protection/>
    </xf>
    <xf numFmtId="0" fontId="6" fillId="0" borderId="58" xfId="46" applyFont="1" applyBorder="1" applyAlignment="1">
      <alignment horizontal="center"/>
      <protection/>
    </xf>
    <xf numFmtId="0" fontId="6" fillId="0" borderId="0" xfId="46" applyFont="1" applyAlignment="1">
      <alignment horizontal="center"/>
      <protection/>
    </xf>
    <xf numFmtId="0" fontId="0" fillId="0" borderId="0" xfId="46">
      <alignment/>
      <protection/>
    </xf>
    <xf numFmtId="2" fontId="0" fillId="0" borderId="59" xfId="46" applyNumberFormat="1" applyBorder="1" applyAlignment="1">
      <alignment horizontal="center" vertical="center"/>
      <protection/>
    </xf>
    <xf numFmtId="0" fontId="6" fillId="0" borderId="57" xfId="46" applyFont="1" applyBorder="1" applyAlignment="1">
      <alignment horizontal="center" vertical="center"/>
      <protection/>
    </xf>
    <xf numFmtId="0" fontId="8" fillId="0" borderId="60" xfId="46" applyFont="1" applyBorder="1" applyAlignment="1">
      <alignment horizontal="center" vertical="center"/>
      <protection/>
    </xf>
    <xf numFmtId="0" fontId="8" fillId="0" borderId="61" xfId="46" applyFont="1" applyBorder="1" applyAlignment="1">
      <alignment horizontal="center" vertical="center"/>
      <protection/>
    </xf>
    <xf numFmtId="0" fontId="6" fillId="41" borderId="62" xfId="46" applyFont="1" applyFill="1" applyBorder="1" applyAlignment="1">
      <alignment horizontal="center" vertical="center"/>
      <protection/>
    </xf>
    <xf numFmtId="0" fontId="2" fillId="34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2" fillId="38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7" fillId="0" borderId="63" xfId="46" applyFont="1" applyBorder="1" applyAlignment="1">
      <alignment horizontal="center" vertical="center"/>
      <protection/>
    </xf>
    <xf numFmtId="0" fontId="7" fillId="0" borderId="64" xfId="46" applyFont="1" applyBorder="1" applyAlignment="1">
      <alignment horizontal="center" vertical="center"/>
      <protection/>
    </xf>
    <xf numFmtId="2" fontId="0" fillId="0" borderId="65" xfId="46" applyNumberFormat="1" applyBorder="1" applyAlignment="1">
      <alignment horizontal="center" vertical="center"/>
      <protection/>
    </xf>
    <xf numFmtId="2" fontId="0" fillId="0" borderId="59" xfId="46" applyNumberFormat="1" applyBorder="1" applyAlignment="1">
      <alignment horizontal="center" vertical="center"/>
      <protection/>
    </xf>
    <xf numFmtId="0" fontId="9" fillId="0" borderId="0" xfId="46" applyFont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58"/>
  <sheetViews>
    <sheetView tabSelected="1" zoomScale="85" zoomScaleNormal="85" zoomScalePageLayoutView="0" workbookViewId="0" topLeftCell="A1">
      <pane xSplit="2" ySplit="3" topLeftCell="A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4.125" style="0" customWidth="1"/>
    <col min="2" max="2" width="29.875" style="0" customWidth="1"/>
    <col min="3" max="3" width="6.125" style="0" customWidth="1"/>
    <col min="4" max="4" width="3.625" style="0" customWidth="1"/>
    <col min="5" max="7" width="2.25390625" style="0" customWidth="1"/>
    <col min="8" max="8" width="4.125" style="0" customWidth="1"/>
    <col min="9" max="9" width="4.375" style="0" customWidth="1"/>
    <col min="10" max="10" width="5.125" style="0" customWidth="1"/>
    <col min="11" max="11" width="6.25390625" style="1" customWidth="1"/>
    <col min="12" max="12" width="6.75390625" style="0" customWidth="1"/>
    <col min="13" max="13" width="6.00390625" style="0" customWidth="1"/>
    <col min="14" max="14" width="3.625" style="0" customWidth="1"/>
    <col min="15" max="17" width="2.25390625" style="0" customWidth="1"/>
    <col min="18" max="18" width="4.125" style="0" customWidth="1"/>
    <col min="19" max="19" width="4.375" style="0" customWidth="1"/>
    <col min="20" max="20" width="5.125" style="0" customWidth="1"/>
    <col min="21" max="21" width="6.25390625" style="0" customWidth="1"/>
    <col min="22" max="22" width="6.75390625" style="0" customWidth="1"/>
    <col min="23" max="23" width="5.375" style="0" customWidth="1"/>
    <col min="24" max="24" width="3.625" style="0" customWidth="1"/>
    <col min="25" max="27" width="2.25390625" style="0" customWidth="1"/>
    <col min="28" max="28" width="4.125" style="0" customWidth="1"/>
    <col min="29" max="29" width="4.375" style="0" customWidth="1"/>
    <col min="30" max="30" width="5.125" style="0" customWidth="1"/>
    <col min="31" max="31" width="6.25390625" style="0" customWidth="1"/>
    <col min="32" max="32" width="6.75390625" style="0" customWidth="1"/>
    <col min="33" max="33" width="6.125" style="0" customWidth="1"/>
    <col min="34" max="34" width="3.625" style="0" customWidth="1"/>
    <col min="35" max="35" width="3.125" style="0" bestFit="1" customWidth="1"/>
    <col min="36" max="37" width="2.25390625" style="0" customWidth="1"/>
    <col min="38" max="38" width="4.125" style="0" customWidth="1"/>
    <col min="39" max="39" width="4.375" style="0" customWidth="1"/>
    <col min="40" max="40" width="5.125" style="0" customWidth="1"/>
    <col min="41" max="41" width="6.25390625" style="0" customWidth="1"/>
    <col min="42" max="42" width="6.75390625" style="0" customWidth="1"/>
    <col min="43" max="43" width="6.25390625" style="0" customWidth="1"/>
    <col min="44" max="44" width="3.625" style="0" customWidth="1"/>
    <col min="45" max="45" width="2.875" style="0" customWidth="1"/>
    <col min="46" max="47" width="2.25390625" style="0" customWidth="1"/>
    <col min="48" max="48" width="4.125" style="0" customWidth="1"/>
    <col min="49" max="49" width="4.375" style="0" customWidth="1"/>
    <col min="50" max="50" width="5.125" style="0" customWidth="1"/>
    <col min="51" max="51" width="6.25390625" style="0" customWidth="1"/>
    <col min="52" max="52" width="6.75390625" style="0" customWidth="1"/>
    <col min="53" max="53" width="6.125" style="0" customWidth="1"/>
    <col min="54" max="54" width="3.625" style="0" customWidth="1"/>
    <col min="55" max="57" width="2.25390625" style="0" customWidth="1"/>
    <col min="58" max="58" width="4.125" style="0" customWidth="1"/>
    <col min="59" max="59" width="4.375" style="0" customWidth="1"/>
    <col min="60" max="60" width="5.125" style="0" customWidth="1"/>
    <col min="61" max="61" width="6.25390625" style="0" customWidth="1"/>
    <col min="62" max="62" width="6.75390625" style="0" customWidth="1"/>
    <col min="63" max="63" width="3.875" style="2" customWidth="1"/>
    <col min="64" max="66" width="7.75390625" style="0" customWidth="1"/>
    <col min="67" max="67" width="8.375" style="0" customWidth="1"/>
    <col min="68" max="69" width="7.75390625" style="0" customWidth="1"/>
    <col min="70" max="70" width="11.625" style="0" customWidth="1"/>
    <col min="71" max="71" width="10.00390625" style="0" customWidth="1"/>
    <col min="72" max="72" width="8.75390625" style="0" customWidth="1"/>
    <col min="73" max="73" width="2.75390625" style="0" customWidth="1"/>
    <col min="74" max="74" width="9.125" style="1" customWidth="1"/>
  </cols>
  <sheetData>
    <row r="1" spans="1:63" ht="13.5" customHeight="1">
      <c r="A1" s="3"/>
      <c r="B1" s="4" t="s">
        <v>0</v>
      </c>
      <c r="C1" s="194">
        <v>1</v>
      </c>
      <c r="D1" s="194"/>
      <c r="E1" s="194"/>
      <c r="F1" s="194"/>
      <c r="G1" s="194"/>
      <c r="H1" s="194"/>
      <c r="I1" s="194"/>
      <c r="J1" s="194"/>
      <c r="K1" s="194"/>
      <c r="L1" s="194"/>
      <c r="M1" s="195">
        <v>2</v>
      </c>
      <c r="N1" s="195"/>
      <c r="O1" s="195"/>
      <c r="P1" s="195"/>
      <c r="Q1" s="195"/>
      <c r="R1" s="195"/>
      <c r="S1" s="195"/>
      <c r="T1" s="195"/>
      <c r="U1" s="195"/>
      <c r="V1" s="195"/>
      <c r="W1" s="196">
        <v>3</v>
      </c>
      <c r="X1" s="196"/>
      <c r="Y1" s="196"/>
      <c r="Z1" s="196"/>
      <c r="AA1" s="196"/>
      <c r="AB1" s="196"/>
      <c r="AC1" s="196"/>
      <c r="AD1" s="196"/>
      <c r="AE1" s="196"/>
      <c r="AF1" s="196"/>
      <c r="AG1" s="197">
        <v>4</v>
      </c>
      <c r="AH1" s="197"/>
      <c r="AI1" s="197"/>
      <c r="AJ1" s="197"/>
      <c r="AK1" s="197"/>
      <c r="AL1" s="197"/>
      <c r="AM1" s="197"/>
      <c r="AN1" s="197"/>
      <c r="AO1" s="197"/>
      <c r="AP1" s="197"/>
      <c r="AQ1" s="198">
        <v>5</v>
      </c>
      <c r="AR1" s="198"/>
      <c r="AS1" s="198"/>
      <c r="AT1" s="198"/>
      <c r="AU1" s="198"/>
      <c r="AV1" s="198"/>
      <c r="AW1" s="198"/>
      <c r="AX1" s="198"/>
      <c r="AY1" s="198"/>
      <c r="AZ1" s="198"/>
      <c r="BA1" s="199">
        <v>6</v>
      </c>
      <c r="BB1" s="199"/>
      <c r="BC1" s="199"/>
      <c r="BD1" s="199"/>
      <c r="BE1" s="199"/>
      <c r="BF1" s="199"/>
      <c r="BG1" s="199"/>
      <c r="BH1" s="199"/>
      <c r="BI1" s="199"/>
      <c r="BJ1" s="199"/>
      <c r="BK1" s="5"/>
    </row>
    <row r="2" spans="1:74" ht="12.75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11" t="s">
        <v>3</v>
      </c>
      <c r="N2" s="12" t="s">
        <v>4</v>
      </c>
      <c r="O2" s="12" t="s">
        <v>5</v>
      </c>
      <c r="P2" s="12" t="s">
        <v>6</v>
      </c>
      <c r="Q2" s="12" t="s">
        <v>7</v>
      </c>
      <c r="R2" s="12" t="s">
        <v>8</v>
      </c>
      <c r="S2" s="12" t="s">
        <v>9</v>
      </c>
      <c r="T2" s="12" t="s">
        <v>10</v>
      </c>
      <c r="U2" s="12" t="s">
        <v>11</v>
      </c>
      <c r="V2" s="13" t="s">
        <v>13</v>
      </c>
      <c r="W2" s="14" t="s">
        <v>3</v>
      </c>
      <c r="X2" s="15" t="s">
        <v>4</v>
      </c>
      <c r="Y2" s="15" t="s">
        <v>5</v>
      </c>
      <c r="Z2" s="15" t="s">
        <v>6</v>
      </c>
      <c r="AA2" s="15" t="s">
        <v>7</v>
      </c>
      <c r="AB2" s="15" t="s">
        <v>8</v>
      </c>
      <c r="AC2" s="15" t="s">
        <v>9</v>
      </c>
      <c r="AD2" s="15" t="s">
        <v>10</v>
      </c>
      <c r="AE2" s="15" t="s">
        <v>11</v>
      </c>
      <c r="AF2" s="16" t="s">
        <v>14</v>
      </c>
      <c r="AG2" s="17" t="s">
        <v>3</v>
      </c>
      <c r="AH2" s="18" t="s">
        <v>4</v>
      </c>
      <c r="AI2" s="18" t="s">
        <v>5</v>
      </c>
      <c r="AJ2" s="18" t="s">
        <v>6</v>
      </c>
      <c r="AK2" s="18" t="s">
        <v>7</v>
      </c>
      <c r="AL2" s="18" t="s">
        <v>8</v>
      </c>
      <c r="AM2" s="18" t="s">
        <v>9</v>
      </c>
      <c r="AN2" s="18" t="s">
        <v>10</v>
      </c>
      <c r="AO2" s="18" t="s">
        <v>11</v>
      </c>
      <c r="AP2" s="19" t="s">
        <v>15</v>
      </c>
      <c r="AQ2" s="20" t="s">
        <v>3</v>
      </c>
      <c r="AR2" s="21" t="s">
        <v>4</v>
      </c>
      <c r="AS2" s="21" t="s">
        <v>5</v>
      </c>
      <c r="AT2" s="21" t="s">
        <v>6</v>
      </c>
      <c r="AU2" s="21" t="s">
        <v>7</v>
      </c>
      <c r="AV2" s="21" t="s">
        <v>8</v>
      </c>
      <c r="AW2" s="21" t="s">
        <v>9</v>
      </c>
      <c r="AX2" s="21" t="s">
        <v>10</v>
      </c>
      <c r="AY2" s="21" t="s">
        <v>11</v>
      </c>
      <c r="AZ2" s="22" t="s">
        <v>16</v>
      </c>
      <c r="BA2" s="23" t="s">
        <v>3</v>
      </c>
      <c r="BB2" s="24" t="s">
        <v>4</v>
      </c>
      <c r="BC2" s="24" t="s">
        <v>5</v>
      </c>
      <c r="BD2" s="24" t="s">
        <v>6</v>
      </c>
      <c r="BE2" s="24" t="s">
        <v>7</v>
      </c>
      <c r="BF2" s="24" t="s">
        <v>8</v>
      </c>
      <c r="BG2" s="24" t="s">
        <v>9</v>
      </c>
      <c r="BH2" s="24" t="s">
        <v>10</v>
      </c>
      <c r="BI2" s="24" t="s">
        <v>11</v>
      </c>
      <c r="BJ2" s="25" t="s">
        <v>17</v>
      </c>
      <c r="BK2" s="26"/>
      <c r="BL2" s="27" t="s">
        <v>18</v>
      </c>
      <c r="BM2" s="27" t="s">
        <v>19</v>
      </c>
      <c r="BN2" s="27" t="s">
        <v>20</v>
      </c>
      <c r="BO2" s="27" t="s">
        <v>21</v>
      </c>
      <c r="BP2" s="27" t="s">
        <v>22</v>
      </c>
      <c r="BQ2" s="27" t="s">
        <v>23</v>
      </c>
      <c r="BR2" s="27" t="s">
        <v>24</v>
      </c>
      <c r="BS2" s="27" t="s">
        <v>25</v>
      </c>
      <c r="BT2" s="27" t="s">
        <v>26</v>
      </c>
      <c r="BV2" s="28" t="s">
        <v>27</v>
      </c>
    </row>
    <row r="3" spans="1:74" ht="20.25" customHeight="1">
      <c r="A3" s="29"/>
      <c r="B3" s="30" t="s">
        <v>28</v>
      </c>
      <c r="BK3" s="31"/>
      <c r="BL3" s="200" t="s">
        <v>29</v>
      </c>
      <c r="BM3" s="200"/>
      <c r="BN3" s="200"/>
      <c r="BO3" s="200"/>
      <c r="BP3" s="200"/>
      <c r="BQ3" s="200"/>
      <c r="BR3" s="32" t="s">
        <v>24</v>
      </c>
      <c r="BS3" s="32" t="s">
        <v>30</v>
      </c>
      <c r="BT3" s="33" t="s">
        <v>31</v>
      </c>
      <c r="BV3" s="34"/>
    </row>
    <row r="4" spans="1:74" ht="15" customHeight="1">
      <c r="A4" s="35"/>
      <c r="B4" s="4" t="s">
        <v>32</v>
      </c>
      <c r="C4" s="194">
        <v>1</v>
      </c>
      <c r="D4" s="194"/>
      <c r="E4" s="194"/>
      <c r="F4" s="194"/>
      <c r="G4" s="194"/>
      <c r="H4" s="194"/>
      <c r="I4" s="194"/>
      <c r="J4" s="194"/>
      <c r="K4" s="194"/>
      <c r="L4" s="194"/>
      <c r="M4" s="195">
        <v>2</v>
      </c>
      <c r="N4" s="195"/>
      <c r="O4" s="195"/>
      <c r="P4" s="195"/>
      <c r="Q4" s="195"/>
      <c r="R4" s="195"/>
      <c r="S4" s="195"/>
      <c r="T4" s="195"/>
      <c r="U4" s="195"/>
      <c r="V4" s="195"/>
      <c r="W4" s="196">
        <v>3</v>
      </c>
      <c r="X4" s="196"/>
      <c r="Y4" s="196"/>
      <c r="Z4" s="196"/>
      <c r="AA4" s="196"/>
      <c r="AB4" s="196"/>
      <c r="AC4" s="196"/>
      <c r="AD4" s="196"/>
      <c r="AE4" s="196"/>
      <c r="AF4" s="196"/>
      <c r="AG4" s="197">
        <v>4</v>
      </c>
      <c r="AH4" s="197"/>
      <c r="AI4" s="197"/>
      <c r="AJ4" s="197"/>
      <c r="AK4" s="197"/>
      <c r="AL4" s="197"/>
      <c r="AM4" s="197"/>
      <c r="AN4" s="197"/>
      <c r="AO4" s="197"/>
      <c r="AP4" s="197"/>
      <c r="AQ4" s="198">
        <v>5</v>
      </c>
      <c r="AR4" s="198"/>
      <c r="AS4" s="198"/>
      <c r="AT4" s="198"/>
      <c r="AU4" s="198"/>
      <c r="AV4" s="198"/>
      <c r="AW4" s="198"/>
      <c r="AX4" s="198"/>
      <c r="AY4" s="198"/>
      <c r="AZ4" s="198"/>
      <c r="BA4" s="199">
        <v>6</v>
      </c>
      <c r="BB4" s="199"/>
      <c r="BC4" s="199"/>
      <c r="BD4" s="199"/>
      <c r="BE4" s="199"/>
      <c r="BF4" s="199"/>
      <c r="BG4" s="199"/>
      <c r="BH4" s="199"/>
      <c r="BI4" s="199"/>
      <c r="BJ4" s="199"/>
      <c r="BK4" s="5"/>
      <c r="BL4" s="36" t="s">
        <v>18</v>
      </c>
      <c r="BM4" s="37" t="s">
        <v>19</v>
      </c>
      <c r="BN4" s="37" t="s">
        <v>20</v>
      </c>
      <c r="BO4" s="37" t="s">
        <v>21</v>
      </c>
      <c r="BP4" s="37" t="s">
        <v>22</v>
      </c>
      <c r="BQ4" s="38" t="s">
        <v>23</v>
      </c>
      <c r="BR4" s="39" t="s">
        <v>33</v>
      </c>
      <c r="BS4" s="40" t="s">
        <v>25</v>
      </c>
      <c r="BT4" s="41" t="s">
        <v>26</v>
      </c>
      <c r="BV4" s="42" t="s">
        <v>34</v>
      </c>
    </row>
    <row r="5" spans="1:74" ht="13.5" customHeight="1">
      <c r="A5" s="43" t="s">
        <v>1</v>
      </c>
      <c r="B5" s="44" t="s">
        <v>2</v>
      </c>
      <c r="C5" s="45" t="s">
        <v>3</v>
      </c>
      <c r="D5" s="46" t="s">
        <v>4</v>
      </c>
      <c r="E5" s="46" t="s">
        <v>5</v>
      </c>
      <c r="F5" s="46" t="s">
        <v>6</v>
      </c>
      <c r="G5" s="46" t="s">
        <v>7</v>
      </c>
      <c r="H5" s="46" t="s">
        <v>8</v>
      </c>
      <c r="I5" s="46" t="s">
        <v>9</v>
      </c>
      <c r="J5" s="46" t="s">
        <v>10</v>
      </c>
      <c r="K5" s="46" t="s">
        <v>11</v>
      </c>
      <c r="L5" s="47" t="s">
        <v>12</v>
      </c>
      <c r="M5" s="48" t="s">
        <v>3</v>
      </c>
      <c r="N5" s="49" t="s">
        <v>4</v>
      </c>
      <c r="O5" s="49" t="s">
        <v>5</v>
      </c>
      <c r="P5" s="49" t="s">
        <v>6</v>
      </c>
      <c r="Q5" s="49" t="s">
        <v>7</v>
      </c>
      <c r="R5" s="49" t="s">
        <v>8</v>
      </c>
      <c r="S5" s="49" t="s">
        <v>9</v>
      </c>
      <c r="T5" s="49" t="s">
        <v>10</v>
      </c>
      <c r="U5" s="49" t="s">
        <v>11</v>
      </c>
      <c r="V5" s="50" t="s">
        <v>13</v>
      </c>
      <c r="W5" s="51" t="s">
        <v>3</v>
      </c>
      <c r="X5" s="52" t="s">
        <v>4</v>
      </c>
      <c r="Y5" s="52" t="s">
        <v>5</v>
      </c>
      <c r="Z5" s="52" t="s">
        <v>6</v>
      </c>
      <c r="AA5" s="52" t="s">
        <v>7</v>
      </c>
      <c r="AB5" s="52" t="s">
        <v>8</v>
      </c>
      <c r="AC5" s="52" t="s">
        <v>9</v>
      </c>
      <c r="AD5" s="52" t="s">
        <v>10</v>
      </c>
      <c r="AE5" s="52" t="s">
        <v>11</v>
      </c>
      <c r="AF5" s="53" t="s">
        <v>14</v>
      </c>
      <c r="AG5" s="54" t="s">
        <v>3</v>
      </c>
      <c r="AH5" s="55" t="s">
        <v>4</v>
      </c>
      <c r="AI5" s="55" t="s">
        <v>5</v>
      </c>
      <c r="AJ5" s="55" t="s">
        <v>6</v>
      </c>
      <c r="AK5" s="55" t="s">
        <v>7</v>
      </c>
      <c r="AL5" s="55" t="s">
        <v>8</v>
      </c>
      <c r="AM5" s="55" t="s">
        <v>9</v>
      </c>
      <c r="AN5" s="55" t="s">
        <v>10</v>
      </c>
      <c r="AO5" s="55" t="s">
        <v>11</v>
      </c>
      <c r="AP5" s="56" t="s">
        <v>15</v>
      </c>
      <c r="AQ5" s="57" t="s">
        <v>3</v>
      </c>
      <c r="AR5" s="58" t="s">
        <v>4</v>
      </c>
      <c r="AS5" s="58" t="s">
        <v>5</v>
      </c>
      <c r="AT5" s="58" t="s">
        <v>6</v>
      </c>
      <c r="AU5" s="58" t="s">
        <v>7</v>
      </c>
      <c r="AV5" s="58" t="s">
        <v>8</v>
      </c>
      <c r="AW5" s="58" t="s">
        <v>9</v>
      </c>
      <c r="AX5" s="58" t="s">
        <v>10</v>
      </c>
      <c r="AY5" s="58" t="s">
        <v>11</v>
      </c>
      <c r="AZ5" s="59" t="s">
        <v>16</v>
      </c>
      <c r="BA5" s="60" t="s">
        <v>3</v>
      </c>
      <c r="BB5" s="61" t="s">
        <v>4</v>
      </c>
      <c r="BC5" s="61" t="s">
        <v>5</v>
      </c>
      <c r="BD5" s="61" t="s">
        <v>6</v>
      </c>
      <c r="BE5" s="61" t="s">
        <v>7</v>
      </c>
      <c r="BF5" s="61" t="s">
        <v>8</v>
      </c>
      <c r="BG5" s="61" t="s">
        <v>9</v>
      </c>
      <c r="BH5" s="61" t="s">
        <v>10</v>
      </c>
      <c r="BI5" s="61" t="s">
        <v>11</v>
      </c>
      <c r="BJ5" s="62" t="s">
        <v>17</v>
      </c>
      <c r="BK5" s="26"/>
      <c r="BL5" s="63">
        <f>(SMALL((L6:L82),1))</f>
        <v>6.42</v>
      </c>
      <c r="BM5" s="64">
        <f>(SMALL((V6:V82),1))</f>
        <v>7.38</v>
      </c>
      <c r="BN5" s="64">
        <f>(SMALL((AF6:AF82),1))</f>
        <v>7.29</v>
      </c>
      <c r="BO5" s="64">
        <f>(SMALL((AP6:AP82),1))</f>
        <v>18.73</v>
      </c>
      <c r="BP5" s="64">
        <f>(SMALL((AZ6:AZ82),1))</f>
        <v>15.49</v>
      </c>
      <c r="BQ5" s="65">
        <f>(SMALL((BJ6:BJ82),1))</f>
        <v>7.2</v>
      </c>
      <c r="BR5" s="66" t="s">
        <v>35</v>
      </c>
      <c r="BS5" s="67">
        <f>((100/(LARGE(BR6:BR82,1))))/100</f>
        <v>0.19870448345939992</v>
      </c>
      <c r="BT5" s="68" t="s">
        <v>26</v>
      </c>
      <c r="BV5" s="69" t="s">
        <v>36</v>
      </c>
    </row>
    <row r="6" spans="1:74" ht="12.75" hidden="1">
      <c r="A6" s="70">
        <v>69</v>
      </c>
      <c r="B6" s="71" t="s">
        <v>43</v>
      </c>
      <c r="C6" s="72">
        <v>9999</v>
      </c>
      <c r="D6" s="73"/>
      <c r="E6" s="73"/>
      <c r="F6" s="73"/>
      <c r="G6" s="73"/>
      <c r="H6" s="73"/>
      <c r="I6" s="73"/>
      <c r="J6" s="73"/>
      <c r="K6" s="73"/>
      <c r="L6" s="74">
        <f aca="true" t="shared" si="0" ref="L6:L37">C6+F6*1+G6*2+H6*5+I6*10+J6*10+K6*3</f>
        <v>9999</v>
      </c>
      <c r="M6" s="75">
        <v>9999</v>
      </c>
      <c r="N6" s="76"/>
      <c r="O6" s="76"/>
      <c r="P6" s="76"/>
      <c r="Q6" s="76"/>
      <c r="R6" s="76"/>
      <c r="S6" s="76"/>
      <c r="T6" s="76"/>
      <c r="U6" s="76"/>
      <c r="V6" s="77">
        <f aca="true" t="shared" si="1" ref="V6:V37">M6+P6*1+Q6*2+R6*5+S6*10+T6*10+U6*3</f>
        <v>9999</v>
      </c>
      <c r="W6" s="78">
        <v>9999</v>
      </c>
      <c r="X6" s="79"/>
      <c r="Y6" s="79"/>
      <c r="Z6" s="79"/>
      <c r="AA6" s="79"/>
      <c r="AB6" s="79"/>
      <c r="AC6" s="79"/>
      <c r="AD6" s="79"/>
      <c r="AE6" s="79"/>
      <c r="AF6" s="80">
        <f aca="true" t="shared" si="2" ref="AF6:AF37">W6+Z6*1+AA6*2+AB6*5+AC6*10+AD6*10+AE6*3</f>
        <v>9999</v>
      </c>
      <c r="AG6" s="81">
        <v>9999</v>
      </c>
      <c r="AH6" s="82"/>
      <c r="AI6" s="82"/>
      <c r="AJ6" s="82"/>
      <c r="AK6" s="82"/>
      <c r="AL6" s="82"/>
      <c r="AM6" s="82"/>
      <c r="AN6" s="82"/>
      <c r="AO6" s="82"/>
      <c r="AP6" s="83">
        <f aca="true" t="shared" si="3" ref="AP6:AP37">AG6+AJ6*1+AK6*2+AL6*5+AM6*10+AN6*10+AO6*3</f>
        <v>9999</v>
      </c>
      <c r="AQ6" s="84">
        <v>9999</v>
      </c>
      <c r="AR6" s="85"/>
      <c r="AS6" s="85"/>
      <c r="AT6" s="85"/>
      <c r="AU6" s="85"/>
      <c r="AV6" s="85"/>
      <c r="AW6" s="85"/>
      <c r="AX6" s="85"/>
      <c r="AY6" s="85"/>
      <c r="AZ6" s="86">
        <f aca="true" t="shared" si="4" ref="AZ6:AZ37">AQ6+AT6*1+AU6*2+AV6*5+AW6*10+AX6*10+AY6*3</f>
        <v>9999</v>
      </c>
      <c r="BA6" s="87">
        <v>9999</v>
      </c>
      <c r="BB6" s="88"/>
      <c r="BC6" s="88"/>
      <c r="BD6" s="88"/>
      <c r="BE6" s="88"/>
      <c r="BF6" s="88"/>
      <c r="BG6" s="88"/>
      <c r="BH6" s="88"/>
      <c r="BI6" s="88"/>
      <c r="BJ6" s="89">
        <f aca="true" t="shared" si="5" ref="BJ6:BJ37">BA6+BD6*1+BE6*2+BF6*5+BG6*10+BH6*10+BI6*3</f>
        <v>9999</v>
      </c>
      <c r="BK6" s="90"/>
      <c r="BL6" s="91">
        <f aca="true" t="shared" si="6" ref="BL6:BL37">$BL$5/L6</f>
        <v>0.0006420642064206421</v>
      </c>
      <c r="BM6" s="92">
        <f aca="true" t="shared" si="7" ref="BM6:BM37">$BM$5/V6</f>
        <v>0.000738073807380738</v>
      </c>
      <c r="BN6" s="92">
        <f aca="true" t="shared" si="8" ref="BN6:BN37">$BN$5/AF6</f>
        <v>0.0007290729072907291</v>
      </c>
      <c r="BO6" s="92">
        <f aca="true" t="shared" si="9" ref="BO6:BO37">$BO$5/AP6</f>
        <v>0.0018731873187318733</v>
      </c>
      <c r="BP6" s="92">
        <f aca="true" t="shared" si="10" ref="BP6:BP37">$BP$5/AZ6</f>
        <v>0.0015491549154915492</v>
      </c>
      <c r="BQ6" s="93">
        <f aca="true" t="shared" si="11" ref="BQ6:BQ37">$BQ$5/BJ6</f>
        <v>0.00072007200720072</v>
      </c>
      <c r="BR6" s="94">
        <f>(SUM(BL6:BQ6))</f>
        <v>0.006251625162516252</v>
      </c>
      <c r="BS6" s="95">
        <f aca="true" t="shared" si="12" ref="BS6:BS37">($BS$5*BR6)</f>
        <v>0.001242225948699579</v>
      </c>
      <c r="BT6" s="96">
        <f aca="true" t="shared" si="13" ref="BT6:BT37">(RANK(BS6,$BS$6:$BS$82))</f>
        <v>71</v>
      </c>
      <c r="BV6" s="42">
        <f aca="true" t="shared" si="14" ref="BV6:BV37">L6+V6+AF6+AP6+AZ6+BJ6</f>
        <v>59994</v>
      </c>
    </row>
    <row r="7" spans="1:74" ht="12.75">
      <c r="A7" s="97">
        <v>72</v>
      </c>
      <c r="B7" s="98" t="s">
        <v>125</v>
      </c>
      <c r="C7" s="99">
        <v>6.42</v>
      </c>
      <c r="D7" s="100">
        <v>1</v>
      </c>
      <c r="E7" s="100">
        <v>4</v>
      </c>
      <c r="F7" s="100"/>
      <c r="G7" s="100"/>
      <c r="H7" s="100"/>
      <c r="I7" s="100"/>
      <c r="J7" s="100"/>
      <c r="K7" s="100"/>
      <c r="L7" s="101">
        <f t="shared" si="0"/>
        <v>6.42</v>
      </c>
      <c r="M7" s="102">
        <v>9.64</v>
      </c>
      <c r="N7" s="103">
        <v>1</v>
      </c>
      <c r="O7" s="103">
        <v>5</v>
      </c>
      <c r="P7" s="103"/>
      <c r="Q7" s="103">
        <v>1</v>
      </c>
      <c r="R7" s="103"/>
      <c r="S7" s="103"/>
      <c r="T7" s="103"/>
      <c r="U7" s="103"/>
      <c r="V7" s="104">
        <f t="shared" si="1"/>
        <v>11.64</v>
      </c>
      <c r="W7" s="105">
        <v>8.29</v>
      </c>
      <c r="X7" s="106">
        <v>3</v>
      </c>
      <c r="Y7" s="106"/>
      <c r="Z7" s="106"/>
      <c r="AA7" s="106"/>
      <c r="AB7" s="106">
        <v>2</v>
      </c>
      <c r="AC7" s="106"/>
      <c r="AD7" s="106"/>
      <c r="AE7" s="106"/>
      <c r="AF7" s="107">
        <f t="shared" si="2"/>
        <v>18.29</v>
      </c>
      <c r="AG7" s="108">
        <v>15.73</v>
      </c>
      <c r="AH7" s="109"/>
      <c r="AI7" s="109">
        <v>9</v>
      </c>
      <c r="AJ7" s="109">
        <v>3</v>
      </c>
      <c r="AK7" s="109"/>
      <c r="AL7" s="109"/>
      <c r="AM7" s="109"/>
      <c r="AN7" s="109"/>
      <c r="AO7" s="109"/>
      <c r="AP7" s="110">
        <f t="shared" si="3"/>
        <v>18.73</v>
      </c>
      <c r="AQ7" s="111">
        <v>15.49</v>
      </c>
      <c r="AR7" s="112"/>
      <c r="AS7" s="112">
        <v>11</v>
      </c>
      <c r="AT7" s="112"/>
      <c r="AU7" s="112"/>
      <c r="AV7" s="112"/>
      <c r="AW7" s="112"/>
      <c r="AX7" s="112"/>
      <c r="AY7" s="112"/>
      <c r="AZ7" s="113">
        <f t="shared" si="4"/>
        <v>15.49</v>
      </c>
      <c r="BA7" s="114">
        <v>7.2</v>
      </c>
      <c r="BB7" s="115"/>
      <c r="BC7" s="115">
        <v>8</v>
      </c>
      <c r="BD7" s="115"/>
      <c r="BE7" s="115"/>
      <c r="BF7" s="115"/>
      <c r="BG7" s="115"/>
      <c r="BH7" s="115"/>
      <c r="BI7" s="115"/>
      <c r="BJ7" s="116">
        <f t="shared" si="5"/>
        <v>7.2</v>
      </c>
      <c r="BK7" s="90"/>
      <c r="BL7" s="117">
        <f t="shared" si="6"/>
        <v>1</v>
      </c>
      <c r="BM7" s="118">
        <f t="shared" si="7"/>
        <v>0.634020618556701</v>
      </c>
      <c r="BN7" s="118">
        <f t="shared" si="8"/>
        <v>0.3985784581738655</v>
      </c>
      <c r="BO7" s="118">
        <f t="shared" si="9"/>
        <v>1</v>
      </c>
      <c r="BP7" s="118">
        <f t="shared" si="10"/>
        <v>1</v>
      </c>
      <c r="BQ7" s="119">
        <f t="shared" si="11"/>
        <v>1</v>
      </c>
      <c r="BR7" s="120">
        <f aca="true" t="shared" si="15" ref="BR7:BR38">SUM(BL7:BQ7)</f>
        <v>5.032599076730566</v>
      </c>
      <c r="BS7" s="121">
        <f t="shared" si="12"/>
        <v>1</v>
      </c>
      <c r="BT7" s="122">
        <f t="shared" si="13"/>
        <v>1</v>
      </c>
      <c r="BV7" s="123">
        <f t="shared" si="14"/>
        <v>77.77</v>
      </c>
    </row>
    <row r="8" spans="1:74" ht="12.75">
      <c r="A8" s="97">
        <v>45</v>
      </c>
      <c r="B8" s="98" t="s">
        <v>122</v>
      </c>
      <c r="C8" s="99">
        <v>9.2</v>
      </c>
      <c r="D8" s="100">
        <v>1</v>
      </c>
      <c r="E8" s="100">
        <v>2</v>
      </c>
      <c r="F8" s="100"/>
      <c r="G8" s="100">
        <v>2</v>
      </c>
      <c r="H8" s="100"/>
      <c r="I8" s="100"/>
      <c r="J8" s="100"/>
      <c r="K8" s="100"/>
      <c r="L8" s="101">
        <f t="shared" si="0"/>
        <v>13.2</v>
      </c>
      <c r="M8" s="102">
        <v>7.38</v>
      </c>
      <c r="N8" s="103">
        <v>1</v>
      </c>
      <c r="O8" s="103">
        <v>6</v>
      </c>
      <c r="P8" s="103"/>
      <c r="Q8" s="103"/>
      <c r="R8" s="103"/>
      <c r="S8" s="103"/>
      <c r="T8" s="103"/>
      <c r="U8" s="103"/>
      <c r="V8" s="104">
        <f t="shared" si="1"/>
        <v>7.38</v>
      </c>
      <c r="W8" s="105">
        <v>6.42</v>
      </c>
      <c r="X8" s="106">
        <v>3</v>
      </c>
      <c r="Y8" s="106">
        <v>1</v>
      </c>
      <c r="Z8" s="106"/>
      <c r="AA8" s="106">
        <v>1</v>
      </c>
      <c r="AB8" s="106"/>
      <c r="AC8" s="106"/>
      <c r="AD8" s="106"/>
      <c r="AE8" s="106"/>
      <c r="AF8" s="107">
        <f t="shared" si="2"/>
        <v>8.42</v>
      </c>
      <c r="AG8" s="108">
        <v>14.72</v>
      </c>
      <c r="AH8" s="109"/>
      <c r="AI8" s="109">
        <v>10</v>
      </c>
      <c r="AJ8" s="109"/>
      <c r="AK8" s="109">
        <v>1</v>
      </c>
      <c r="AL8" s="109">
        <v>1</v>
      </c>
      <c r="AM8" s="109"/>
      <c r="AN8" s="109"/>
      <c r="AO8" s="109"/>
      <c r="AP8" s="110">
        <f t="shared" si="3"/>
        <v>21.72</v>
      </c>
      <c r="AQ8" s="111">
        <v>15.78</v>
      </c>
      <c r="AR8" s="112"/>
      <c r="AS8" s="112">
        <v>11</v>
      </c>
      <c r="AT8" s="112"/>
      <c r="AU8" s="112"/>
      <c r="AV8" s="112"/>
      <c r="AW8" s="112"/>
      <c r="AX8" s="112"/>
      <c r="AY8" s="112"/>
      <c r="AZ8" s="113">
        <f t="shared" si="4"/>
        <v>15.78</v>
      </c>
      <c r="BA8" s="114">
        <v>8.78</v>
      </c>
      <c r="BB8" s="115"/>
      <c r="BC8" s="115">
        <v>8</v>
      </c>
      <c r="BD8" s="115"/>
      <c r="BE8" s="115"/>
      <c r="BF8" s="115"/>
      <c r="BG8" s="115"/>
      <c r="BH8" s="115"/>
      <c r="BI8" s="115"/>
      <c r="BJ8" s="116">
        <f t="shared" si="5"/>
        <v>8.78</v>
      </c>
      <c r="BK8" s="90"/>
      <c r="BL8" s="117">
        <f t="shared" si="6"/>
        <v>0.4863636363636364</v>
      </c>
      <c r="BM8" s="118">
        <f t="shared" si="7"/>
        <v>1</v>
      </c>
      <c r="BN8" s="118">
        <f t="shared" si="8"/>
        <v>0.8657957244655582</v>
      </c>
      <c r="BO8" s="118">
        <f t="shared" si="9"/>
        <v>0.8623388581952118</v>
      </c>
      <c r="BP8" s="118">
        <f t="shared" si="10"/>
        <v>0.9816223067173638</v>
      </c>
      <c r="BQ8" s="119">
        <f t="shared" si="11"/>
        <v>0.8200455580865604</v>
      </c>
      <c r="BR8" s="120">
        <f t="shared" si="15"/>
        <v>5.016166083828331</v>
      </c>
      <c r="BS8" s="121">
        <f t="shared" si="12"/>
        <v>0.9967346906336695</v>
      </c>
      <c r="BT8" s="122">
        <f t="shared" si="13"/>
        <v>2</v>
      </c>
      <c r="BV8" s="123">
        <f t="shared" si="14"/>
        <v>75.28</v>
      </c>
    </row>
    <row r="9" spans="1:74" ht="12.75">
      <c r="A9" s="97">
        <v>91</v>
      </c>
      <c r="B9" s="98" t="s">
        <v>134</v>
      </c>
      <c r="C9" s="99">
        <v>6.61</v>
      </c>
      <c r="D9" s="100">
        <v>1</v>
      </c>
      <c r="E9" s="100">
        <v>3</v>
      </c>
      <c r="F9" s="100"/>
      <c r="G9" s="100">
        <v>1</v>
      </c>
      <c r="H9" s="100"/>
      <c r="I9" s="100"/>
      <c r="J9" s="100"/>
      <c r="K9" s="100"/>
      <c r="L9" s="101">
        <f t="shared" si="0"/>
        <v>8.61</v>
      </c>
      <c r="M9" s="102">
        <v>10.26</v>
      </c>
      <c r="N9" s="103">
        <v>1</v>
      </c>
      <c r="O9" s="103">
        <v>2</v>
      </c>
      <c r="P9" s="103"/>
      <c r="Q9" s="103">
        <v>4</v>
      </c>
      <c r="R9" s="103"/>
      <c r="S9" s="103"/>
      <c r="T9" s="103"/>
      <c r="U9" s="103"/>
      <c r="V9" s="104">
        <f t="shared" si="1"/>
        <v>18.259999999999998</v>
      </c>
      <c r="W9" s="105">
        <v>7.29</v>
      </c>
      <c r="X9" s="106">
        <v>3</v>
      </c>
      <c r="Y9" s="106">
        <v>2</v>
      </c>
      <c r="Z9" s="106"/>
      <c r="AA9" s="106"/>
      <c r="AB9" s="106"/>
      <c r="AC9" s="106"/>
      <c r="AD9" s="106"/>
      <c r="AE9" s="106"/>
      <c r="AF9" s="107">
        <f t="shared" si="2"/>
        <v>7.29</v>
      </c>
      <c r="AG9" s="108">
        <v>19.63</v>
      </c>
      <c r="AH9" s="109"/>
      <c r="AI9" s="109">
        <v>10</v>
      </c>
      <c r="AJ9" s="109">
        <v>2</v>
      </c>
      <c r="AK9" s="109"/>
      <c r="AL9" s="109"/>
      <c r="AM9" s="109"/>
      <c r="AN9" s="109"/>
      <c r="AO9" s="109"/>
      <c r="AP9" s="110">
        <f t="shared" si="3"/>
        <v>21.63</v>
      </c>
      <c r="AQ9" s="111">
        <v>18.76</v>
      </c>
      <c r="AR9" s="112"/>
      <c r="AS9" s="112">
        <v>9</v>
      </c>
      <c r="AT9" s="112">
        <v>2</v>
      </c>
      <c r="AU9" s="112"/>
      <c r="AV9" s="112"/>
      <c r="AW9" s="112"/>
      <c r="AX9" s="112"/>
      <c r="AY9" s="112"/>
      <c r="AZ9" s="113">
        <f t="shared" si="4"/>
        <v>20.76</v>
      </c>
      <c r="BA9" s="114">
        <v>6.85</v>
      </c>
      <c r="BB9" s="115"/>
      <c r="BC9" s="115">
        <v>5</v>
      </c>
      <c r="BD9" s="115">
        <v>3</v>
      </c>
      <c r="BE9" s="115"/>
      <c r="BF9" s="115"/>
      <c r="BG9" s="115"/>
      <c r="BH9" s="115"/>
      <c r="BI9" s="115"/>
      <c r="BJ9" s="116">
        <f t="shared" si="5"/>
        <v>9.85</v>
      </c>
      <c r="BK9" s="90"/>
      <c r="BL9" s="117">
        <f t="shared" si="6"/>
        <v>0.745644599303136</v>
      </c>
      <c r="BM9" s="118">
        <f t="shared" si="7"/>
        <v>0.4041621029572837</v>
      </c>
      <c r="BN9" s="118">
        <f t="shared" si="8"/>
        <v>1</v>
      </c>
      <c r="BO9" s="118">
        <f t="shared" si="9"/>
        <v>0.8659269533055941</v>
      </c>
      <c r="BP9" s="118">
        <f t="shared" si="10"/>
        <v>0.7461464354527938</v>
      </c>
      <c r="BQ9" s="119">
        <f t="shared" si="11"/>
        <v>0.7309644670050762</v>
      </c>
      <c r="BR9" s="120">
        <f t="shared" si="15"/>
        <v>4.492844558023884</v>
      </c>
      <c r="BS9" s="121">
        <f t="shared" si="12"/>
        <v>0.8927483571655118</v>
      </c>
      <c r="BT9" s="122">
        <f t="shared" si="13"/>
        <v>3</v>
      </c>
      <c r="BV9" s="123">
        <f t="shared" si="14"/>
        <v>86.39999999999999</v>
      </c>
    </row>
    <row r="10" spans="1:74" s="124" customFormat="1" ht="12.75">
      <c r="A10" s="97">
        <v>7</v>
      </c>
      <c r="B10" s="98" t="s">
        <v>120</v>
      </c>
      <c r="C10" s="99">
        <v>8.59</v>
      </c>
      <c r="D10" s="100">
        <v>1</v>
      </c>
      <c r="E10" s="100">
        <v>4</v>
      </c>
      <c r="F10" s="100"/>
      <c r="G10" s="100"/>
      <c r="H10" s="100"/>
      <c r="I10" s="100"/>
      <c r="J10" s="100"/>
      <c r="K10" s="100"/>
      <c r="L10" s="101">
        <f t="shared" si="0"/>
        <v>8.59</v>
      </c>
      <c r="M10" s="102">
        <v>11.83</v>
      </c>
      <c r="N10" s="103">
        <v>1</v>
      </c>
      <c r="O10" s="103">
        <v>3</v>
      </c>
      <c r="P10" s="103"/>
      <c r="Q10" s="103">
        <v>3</v>
      </c>
      <c r="R10" s="103"/>
      <c r="S10" s="103"/>
      <c r="T10" s="103"/>
      <c r="U10" s="103"/>
      <c r="V10" s="104">
        <f t="shared" si="1"/>
        <v>17.83</v>
      </c>
      <c r="W10" s="105">
        <v>10.29</v>
      </c>
      <c r="X10" s="106">
        <v>3</v>
      </c>
      <c r="Y10" s="106">
        <v>2</v>
      </c>
      <c r="Z10" s="106"/>
      <c r="AA10" s="106"/>
      <c r="AB10" s="106"/>
      <c r="AC10" s="106"/>
      <c r="AD10" s="106"/>
      <c r="AE10" s="106"/>
      <c r="AF10" s="107">
        <f t="shared" si="2"/>
        <v>10.29</v>
      </c>
      <c r="AG10" s="108">
        <v>21.56</v>
      </c>
      <c r="AH10" s="109"/>
      <c r="AI10" s="109">
        <v>3</v>
      </c>
      <c r="AJ10" s="109">
        <v>1</v>
      </c>
      <c r="AK10" s="109">
        <v>6</v>
      </c>
      <c r="AL10" s="109">
        <v>2</v>
      </c>
      <c r="AM10" s="109"/>
      <c r="AN10" s="109"/>
      <c r="AO10" s="109"/>
      <c r="AP10" s="110">
        <f t="shared" si="3"/>
        <v>44.56</v>
      </c>
      <c r="AQ10" s="111">
        <v>16.01</v>
      </c>
      <c r="AR10" s="112"/>
      <c r="AS10" s="112">
        <v>10</v>
      </c>
      <c r="AT10" s="112">
        <v>1</v>
      </c>
      <c r="AU10" s="112"/>
      <c r="AV10" s="112"/>
      <c r="AW10" s="112"/>
      <c r="AX10" s="112"/>
      <c r="AY10" s="112"/>
      <c r="AZ10" s="113">
        <f t="shared" si="4"/>
        <v>17.01</v>
      </c>
      <c r="BA10" s="114">
        <v>7.07</v>
      </c>
      <c r="BB10" s="115"/>
      <c r="BC10" s="115">
        <v>6</v>
      </c>
      <c r="BD10" s="115">
        <v>2</v>
      </c>
      <c r="BE10" s="115"/>
      <c r="BF10" s="115"/>
      <c r="BG10" s="115"/>
      <c r="BH10" s="115"/>
      <c r="BI10" s="115"/>
      <c r="BJ10" s="116">
        <f t="shared" si="5"/>
        <v>9.07</v>
      </c>
      <c r="BK10" s="90"/>
      <c r="BL10" s="117">
        <f t="shared" si="6"/>
        <v>0.7473806752037253</v>
      </c>
      <c r="BM10" s="118">
        <f t="shared" si="7"/>
        <v>0.41390914189568145</v>
      </c>
      <c r="BN10" s="118">
        <f t="shared" si="8"/>
        <v>0.7084548104956269</v>
      </c>
      <c r="BO10" s="118">
        <f t="shared" si="9"/>
        <v>0.42033213644524237</v>
      </c>
      <c r="BP10" s="118">
        <f t="shared" si="10"/>
        <v>0.9106407995296883</v>
      </c>
      <c r="BQ10" s="119">
        <f t="shared" si="11"/>
        <v>0.7938257993384785</v>
      </c>
      <c r="BR10" s="120">
        <f t="shared" si="15"/>
        <v>3.9945433629084426</v>
      </c>
      <c r="BS10" s="121">
        <f t="shared" si="12"/>
        <v>0.7937336755828964</v>
      </c>
      <c r="BT10" s="122">
        <f t="shared" si="13"/>
        <v>4</v>
      </c>
      <c r="BU10"/>
      <c r="BV10" s="123">
        <f t="shared" si="14"/>
        <v>107.35</v>
      </c>
    </row>
    <row r="11" spans="1:74" ht="12.75">
      <c r="A11" s="97">
        <v>84</v>
      </c>
      <c r="B11" s="98" t="s">
        <v>135</v>
      </c>
      <c r="C11" s="99">
        <v>5.91</v>
      </c>
      <c r="D11" s="100">
        <v>1</v>
      </c>
      <c r="E11" s="100">
        <v>3</v>
      </c>
      <c r="F11" s="100">
        <v>1</v>
      </c>
      <c r="G11" s="100"/>
      <c r="H11" s="100"/>
      <c r="I11" s="100"/>
      <c r="J11" s="100"/>
      <c r="K11" s="100"/>
      <c r="L11" s="101">
        <f t="shared" si="0"/>
        <v>6.91</v>
      </c>
      <c r="M11" s="102">
        <v>11.27</v>
      </c>
      <c r="N11" s="103">
        <v>1</v>
      </c>
      <c r="O11" s="103">
        <v>5</v>
      </c>
      <c r="P11" s="103"/>
      <c r="Q11" s="103">
        <v>1</v>
      </c>
      <c r="R11" s="103"/>
      <c r="S11" s="103"/>
      <c r="T11" s="103"/>
      <c r="U11" s="103"/>
      <c r="V11" s="104">
        <f t="shared" si="1"/>
        <v>13.27</v>
      </c>
      <c r="W11" s="105">
        <v>7.05</v>
      </c>
      <c r="X11" s="106">
        <v>3</v>
      </c>
      <c r="Y11" s="106">
        <v>1</v>
      </c>
      <c r="Z11" s="106"/>
      <c r="AA11" s="106">
        <v>1</v>
      </c>
      <c r="AB11" s="106"/>
      <c r="AC11" s="106"/>
      <c r="AD11" s="106"/>
      <c r="AE11" s="106"/>
      <c r="AF11" s="107">
        <f t="shared" si="2"/>
        <v>9.05</v>
      </c>
      <c r="AG11" s="108">
        <v>16.74</v>
      </c>
      <c r="AH11" s="109"/>
      <c r="AI11" s="109"/>
      <c r="AJ11" s="109">
        <v>4</v>
      </c>
      <c r="AK11" s="109">
        <v>3</v>
      </c>
      <c r="AL11" s="109">
        <v>5</v>
      </c>
      <c r="AM11" s="109"/>
      <c r="AN11" s="109"/>
      <c r="AO11" s="109"/>
      <c r="AP11" s="110">
        <f t="shared" si="3"/>
        <v>51.739999999999995</v>
      </c>
      <c r="AQ11" s="111">
        <v>17.32</v>
      </c>
      <c r="AR11" s="112"/>
      <c r="AS11" s="112">
        <v>11</v>
      </c>
      <c r="AT11" s="112"/>
      <c r="AU11" s="112"/>
      <c r="AV11" s="112"/>
      <c r="AW11" s="112"/>
      <c r="AX11" s="112">
        <v>1</v>
      </c>
      <c r="AY11" s="112"/>
      <c r="AZ11" s="113">
        <f t="shared" si="4"/>
        <v>27.32</v>
      </c>
      <c r="BA11" s="114">
        <v>7.83</v>
      </c>
      <c r="BB11" s="115"/>
      <c r="BC11" s="115">
        <v>6</v>
      </c>
      <c r="BD11" s="115">
        <v>2</v>
      </c>
      <c r="BE11" s="115"/>
      <c r="BF11" s="115"/>
      <c r="BG11" s="115"/>
      <c r="BH11" s="115"/>
      <c r="BI11" s="115"/>
      <c r="BJ11" s="116">
        <f t="shared" si="5"/>
        <v>9.83</v>
      </c>
      <c r="BK11" s="90"/>
      <c r="BL11" s="117">
        <f t="shared" si="6"/>
        <v>0.9290882778581765</v>
      </c>
      <c r="BM11" s="118">
        <f t="shared" si="7"/>
        <v>0.5561416729464959</v>
      </c>
      <c r="BN11" s="118">
        <f t="shared" si="8"/>
        <v>0.805524861878453</v>
      </c>
      <c r="BO11" s="118">
        <f t="shared" si="9"/>
        <v>0.3620023192887515</v>
      </c>
      <c r="BP11" s="118">
        <f t="shared" si="10"/>
        <v>0.5669838945827232</v>
      </c>
      <c r="BQ11" s="119">
        <f t="shared" si="11"/>
        <v>0.7324516785350966</v>
      </c>
      <c r="BR11" s="120">
        <f t="shared" si="15"/>
        <v>3.952192705089696</v>
      </c>
      <c r="BS11" s="121">
        <f t="shared" si="12"/>
        <v>0.7853184099968565</v>
      </c>
      <c r="BT11" s="122">
        <f t="shared" si="13"/>
        <v>5</v>
      </c>
      <c r="BV11" s="123">
        <f t="shared" si="14"/>
        <v>118.11999999999999</v>
      </c>
    </row>
    <row r="12" spans="1:74" ht="12.75">
      <c r="A12" s="97">
        <v>35</v>
      </c>
      <c r="B12" s="98" t="s">
        <v>46</v>
      </c>
      <c r="C12" s="99">
        <v>7</v>
      </c>
      <c r="D12" s="100">
        <v>1</v>
      </c>
      <c r="E12" s="100">
        <v>4</v>
      </c>
      <c r="F12" s="100"/>
      <c r="G12" s="100"/>
      <c r="H12" s="100"/>
      <c r="I12" s="100"/>
      <c r="J12" s="100"/>
      <c r="K12" s="100"/>
      <c r="L12" s="101">
        <f t="shared" si="0"/>
        <v>7</v>
      </c>
      <c r="M12" s="102">
        <v>12.92</v>
      </c>
      <c r="N12" s="103">
        <v>1</v>
      </c>
      <c r="O12" s="103">
        <v>3</v>
      </c>
      <c r="P12" s="103"/>
      <c r="Q12" s="103">
        <v>3</v>
      </c>
      <c r="R12" s="103"/>
      <c r="S12" s="103"/>
      <c r="T12" s="103"/>
      <c r="U12" s="103"/>
      <c r="V12" s="104">
        <f t="shared" si="1"/>
        <v>18.92</v>
      </c>
      <c r="W12" s="105">
        <v>13.21</v>
      </c>
      <c r="X12" s="106">
        <v>3</v>
      </c>
      <c r="Y12" s="106">
        <v>1</v>
      </c>
      <c r="Z12" s="106"/>
      <c r="AA12" s="106">
        <v>1</v>
      </c>
      <c r="AB12" s="106"/>
      <c r="AC12" s="106"/>
      <c r="AD12" s="106"/>
      <c r="AE12" s="106"/>
      <c r="AF12" s="107">
        <f t="shared" si="2"/>
        <v>15.21</v>
      </c>
      <c r="AG12" s="108">
        <v>18.85</v>
      </c>
      <c r="AH12" s="109"/>
      <c r="AI12" s="109">
        <v>9</v>
      </c>
      <c r="AJ12" s="109">
        <v>1</v>
      </c>
      <c r="AK12" s="109">
        <v>1</v>
      </c>
      <c r="AL12" s="109">
        <v>1</v>
      </c>
      <c r="AM12" s="109"/>
      <c r="AN12" s="109"/>
      <c r="AO12" s="109"/>
      <c r="AP12" s="110">
        <f t="shared" si="3"/>
        <v>26.85</v>
      </c>
      <c r="AQ12" s="111">
        <v>21.33</v>
      </c>
      <c r="AR12" s="112"/>
      <c r="AS12" s="112">
        <v>11</v>
      </c>
      <c r="AT12" s="112"/>
      <c r="AU12" s="112"/>
      <c r="AV12" s="112"/>
      <c r="AW12" s="112"/>
      <c r="AX12" s="112"/>
      <c r="AY12" s="112"/>
      <c r="AZ12" s="113">
        <f t="shared" si="4"/>
        <v>21.33</v>
      </c>
      <c r="BA12" s="114">
        <v>9.88</v>
      </c>
      <c r="BB12" s="115"/>
      <c r="BC12" s="115">
        <v>8</v>
      </c>
      <c r="BD12" s="115"/>
      <c r="BE12" s="115"/>
      <c r="BF12" s="115"/>
      <c r="BG12" s="115"/>
      <c r="BH12" s="115"/>
      <c r="BI12" s="115"/>
      <c r="BJ12" s="116">
        <f t="shared" si="5"/>
        <v>9.88</v>
      </c>
      <c r="BK12" s="90"/>
      <c r="BL12" s="117">
        <f t="shared" si="6"/>
        <v>0.9171428571428571</v>
      </c>
      <c r="BM12" s="118">
        <f t="shared" si="7"/>
        <v>0.39006342494714585</v>
      </c>
      <c r="BN12" s="118">
        <f t="shared" si="8"/>
        <v>0.4792899408284023</v>
      </c>
      <c r="BO12" s="118">
        <f t="shared" si="9"/>
        <v>0.6975791433891992</v>
      </c>
      <c r="BP12" s="118">
        <f t="shared" si="10"/>
        <v>0.726207219878106</v>
      </c>
      <c r="BQ12" s="119">
        <f t="shared" si="11"/>
        <v>0.728744939271255</v>
      </c>
      <c r="BR12" s="120">
        <f t="shared" si="15"/>
        <v>3.9390275254569653</v>
      </c>
      <c r="BS12" s="121">
        <f t="shared" si="12"/>
        <v>0.7827024297782845</v>
      </c>
      <c r="BT12" s="122">
        <f t="shared" si="13"/>
        <v>6</v>
      </c>
      <c r="BV12" s="123">
        <f t="shared" si="14"/>
        <v>99.19</v>
      </c>
    </row>
    <row r="13" spans="1:74" ht="12.75">
      <c r="A13" s="97">
        <v>56</v>
      </c>
      <c r="B13" s="98" t="s">
        <v>69</v>
      </c>
      <c r="C13" s="99">
        <v>7.92</v>
      </c>
      <c r="D13" s="100">
        <v>1</v>
      </c>
      <c r="E13" s="100">
        <v>3</v>
      </c>
      <c r="F13" s="100"/>
      <c r="G13" s="100">
        <v>1</v>
      </c>
      <c r="H13" s="100"/>
      <c r="I13" s="100"/>
      <c r="J13" s="100"/>
      <c r="K13" s="100"/>
      <c r="L13" s="101">
        <f t="shared" si="0"/>
        <v>9.92</v>
      </c>
      <c r="M13" s="102">
        <v>11.19</v>
      </c>
      <c r="N13" s="103">
        <v>1</v>
      </c>
      <c r="O13" s="103">
        <v>5</v>
      </c>
      <c r="P13" s="103"/>
      <c r="Q13" s="103">
        <v>1</v>
      </c>
      <c r="R13" s="103"/>
      <c r="S13" s="103"/>
      <c r="T13" s="103"/>
      <c r="U13" s="103"/>
      <c r="V13" s="104">
        <f t="shared" si="1"/>
        <v>13.19</v>
      </c>
      <c r="W13" s="105">
        <v>9.56</v>
      </c>
      <c r="X13" s="106">
        <v>3</v>
      </c>
      <c r="Y13" s="106">
        <v>2</v>
      </c>
      <c r="Z13" s="106"/>
      <c r="AA13" s="106"/>
      <c r="AB13" s="106"/>
      <c r="AC13" s="106"/>
      <c r="AD13" s="106"/>
      <c r="AE13" s="106"/>
      <c r="AF13" s="107">
        <f t="shared" si="2"/>
        <v>9.56</v>
      </c>
      <c r="AG13" s="108">
        <v>21.81</v>
      </c>
      <c r="AH13" s="109"/>
      <c r="AI13" s="109">
        <v>5</v>
      </c>
      <c r="AJ13" s="109">
        <v>4</v>
      </c>
      <c r="AK13" s="109">
        <v>3</v>
      </c>
      <c r="AL13" s="109"/>
      <c r="AM13" s="109"/>
      <c r="AN13" s="109"/>
      <c r="AO13" s="109"/>
      <c r="AP13" s="110">
        <f t="shared" si="3"/>
        <v>31.81</v>
      </c>
      <c r="AQ13" s="111">
        <v>17.24</v>
      </c>
      <c r="AR13" s="112"/>
      <c r="AS13" s="112">
        <v>9</v>
      </c>
      <c r="AT13" s="112"/>
      <c r="AU13" s="112">
        <v>1</v>
      </c>
      <c r="AV13" s="112">
        <v>1</v>
      </c>
      <c r="AW13" s="112"/>
      <c r="AX13" s="112"/>
      <c r="AY13" s="112"/>
      <c r="AZ13" s="113">
        <f t="shared" si="4"/>
        <v>24.24</v>
      </c>
      <c r="BA13" s="114">
        <v>9.72</v>
      </c>
      <c r="BB13" s="115"/>
      <c r="BC13" s="115">
        <v>8</v>
      </c>
      <c r="BD13" s="115"/>
      <c r="BE13" s="115"/>
      <c r="BF13" s="115"/>
      <c r="BG13" s="115"/>
      <c r="BH13" s="115"/>
      <c r="BI13" s="115"/>
      <c r="BJ13" s="116">
        <f t="shared" si="5"/>
        <v>9.72</v>
      </c>
      <c r="BK13" s="90"/>
      <c r="BL13" s="117">
        <f t="shared" si="6"/>
        <v>0.6471774193548387</v>
      </c>
      <c r="BM13" s="118">
        <f t="shared" si="7"/>
        <v>0.5595147839272177</v>
      </c>
      <c r="BN13" s="118">
        <f t="shared" si="8"/>
        <v>0.7625523012552301</v>
      </c>
      <c r="BO13" s="118">
        <f t="shared" si="9"/>
        <v>0.5888085507701981</v>
      </c>
      <c r="BP13" s="118">
        <f t="shared" si="10"/>
        <v>0.6390264026402641</v>
      </c>
      <c r="BQ13" s="119">
        <f t="shared" si="11"/>
        <v>0.7407407407407407</v>
      </c>
      <c r="BR13" s="120">
        <f t="shared" si="15"/>
        <v>3.937820198688489</v>
      </c>
      <c r="BS13" s="121">
        <f t="shared" si="12"/>
        <v>0.7824625285363878</v>
      </c>
      <c r="BT13" s="122">
        <f t="shared" si="13"/>
        <v>7</v>
      </c>
      <c r="BV13" s="123">
        <f t="shared" si="14"/>
        <v>98.44</v>
      </c>
    </row>
    <row r="14" spans="1:74" ht="12.75">
      <c r="A14" s="97">
        <v>40</v>
      </c>
      <c r="B14" s="98" t="s">
        <v>54</v>
      </c>
      <c r="C14" s="99">
        <v>7.46</v>
      </c>
      <c r="D14" s="100">
        <v>1</v>
      </c>
      <c r="E14" s="100">
        <v>4</v>
      </c>
      <c r="F14" s="100"/>
      <c r="G14" s="100"/>
      <c r="H14" s="100"/>
      <c r="I14" s="100"/>
      <c r="J14" s="100">
        <v>1</v>
      </c>
      <c r="K14" s="100"/>
      <c r="L14" s="101">
        <f t="shared" si="0"/>
        <v>17.46</v>
      </c>
      <c r="M14" s="102">
        <v>16.89</v>
      </c>
      <c r="N14" s="103">
        <v>1</v>
      </c>
      <c r="O14" s="103">
        <v>4</v>
      </c>
      <c r="P14" s="103"/>
      <c r="Q14" s="103"/>
      <c r="R14" s="103">
        <v>2</v>
      </c>
      <c r="S14" s="103"/>
      <c r="T14" s="103">
        <v>1</v>
      </c>
      <c r="U14" s="103"/>
      <c r="V14" s="104">
        <f t="shared" si="1"/>
        <v>36.89</v>
      </c>
      <c r="W14" s="105">
        <v>8.98</v>
      </c>
      <c r="X14" s="106">
        <v>3</v>
      </c>
      <c r="Y14" s="106">
        <v>2</v>
      </c>
      <c r="Z14" s="106"/>
      <c r="AA14" s="106"/>
      <c r="AB14" s="106"/>
      <c r="AC14" s="106"/>
      <c r="AD14" s="106"/>
      <c r="AE14" s="106"/>
      <c r="AF14" s="107">
        <f t="shared" si="2"/>
        <v>8.98</v>
      </c>
      <c r="AG14" s="108">
        <v>21.24</v>
      </c>
      <c r="AH14" s="109"/>
      <c r="AI14" s="109">
        <v>9</v>
      </c>
      <c r="AJ14" s="109">
        <v>1</v>
      </c>
      <c r="AK14" s="109">
        <v>2</v>
      </c>
      <c r="AL14" s="109"/>
      <c r="AM14" s="109"/>
      <c r="AN14" s="109"/>
      <c r="AO14" s="109"/>
      <c r="AP14" s="110">
        <f t="shared" si="3"/>
        <v>26.24</v>
      </c>
      <c r="AQ14" s="111">
        <v>18.04</v>
      </c>
      <c r="AR14" s="112"/>
      <c r="AS14" s="112">
        <v>11</v>
      </c>
      <c r="AT14" s="112"/>
      <c r="AU14" s="112"/>
      <c r="AV14" s="112"/>
      <c r="AW14" s="112"/>
      <c r="AX14" s="112"/>
      <c r="AY14" s="112"/>
      <c r="AZ14" s="113">
        <f t="shared" si="4"/>
        <v>18.04</v>
      </c>
      <c r="BA14" s="114">
        <v>8.93</v>
      </c>
      <c r="BB14" s="115"/>
      <c r="BC14" s="115">
        <v>8</v>
      </c>
      <c r="BD14" s="115"/>
      <c r="BE14" s="115"/>
      <c r="BF14" s="115"/>
      <c r="BG14" s="115"/>
      <c r="BH14" s="115"/>
      <c r="BI14" s="115"/>
      <c r="BJ14" s="116">
        <f t="shared" si="5"/>
        <v>8.93</v>
      </c>
      <c r="BK14" s="90"/>
      <c r="BL14" s="117">
        <f t="shared" si="6"/>
        <v>0.3676975945017182</v>
      </c>
      <c r="BM14" s="118">
        <f t="shared" si="7"/>
        <v>0.2000542152344809</v>
      </c>
      <c r="BN14" s="118">
        <f t="shared" si="8"/>
        <v>0.811804008908686</v>
      </c>
      <c r="BO14" s="118">
        <f t="shared" si="9"/>
        <v>0.7137957317073171</v>
      </c>
      <c r="BP14" s="118">
        <f t="shared" si="10"/>
        <v>0.8586474501108649</v>
      </c>
      <c r="BQ14" s="119">
        <f t="shared" si="11"/>
        <v>0.8062709966405376</v>
      </c>
      <c r="BR14" s="120">
        <f t="shared" si="15"/>
        <v>3.758269997103605</v>
      </c>
      <c r="BS14" s="121">
        <f t="shared" si="12"/>
        <v>0.7467850984754323</v>
      </c>
      <c r="BT14" s="122">
        <f t="shared" si="13"/>
        <v>8</v>
      </c>
      <c r="BV14" s="123">
        <f t="shared" si="14"/>
        <v>116.53999999999999</v>
      </c>
    </row>
    <row r="15" spans="1:74" ht="12.75">
      <c r="A15" s="97">
        <v>58</v>
      </c>
      <c r="B15" s="98" t="s">
        <v>123</v>
      </c>
      <c r="C15" s="99">
        <v>6.58</v>
      </c>
      <c r="D15" s="100">
        <v>1</v>
      </c>
      <c r="E15" s="100">
        <v>3</v>
      </c>
      <c r="F15" s="100"/>
      <c r="G15" s="100">
        <v>1</v>
      </c>
      <c r="H15" s="100"/>
      <c r="I15" s="100"/>
      <c r="J15" s="100"/>
      <c r="K15" s="100"/>
      <c r="L15" s="101">
        <f t="shared" si="0"/>
        <v>8.58</v>
      </c>
      <c r="M15" s="102">
        <v>8.32</v>
      </c>
      <c r="N15" s="103">
        <v>1</v>
      </c>
      <c r="O15" s="103">
        <v>3</v>
      </c>
      <c r="P15" s="103"/>
      <c r="Q15" s="103">
        <v>2</v>
      </c>
      <c r="R15" s="103">
        <v>1</v>
      </c>
      <c r="S15" s="103"/>
      <c r="T15" s="103"/>
      <c r="U15" s="103"/>
      <c r="V15" s="104">
        <f t="shared" si="1"/>
        <v>17.32</v>
      </c>
      <c r="W15" s="105">
        <v>8.99</v>
      </c>
      <c r="X15" s="106">
        <v>3</v>
      </c>
      <c r="Y15" s="106">
        <v>2</v>
      </c>
      <c r="Z15" s="106"/>
      <c r="AA15" s="106"/>
      <c r="AB15" s="106"/>
      <c r="AC15" s="106"/>
      <c r="AD15" s="106"/>
      <c r="AE15" s="106"/>
      <c r="AF15" s="107">
        <f t="shared" si="2"/>
        <v>8.99</v>
      </c>
      <c r="AG15" s="108">
        <v>18.13</v>
      </c>
      <c r="AH15" s="109"/>
      <c r="AI15" s="109">
        <v>4</v>
      </c>
      <c r="AJ15" s="109">
        <v>3</v>
      </c>
      <c r="AK15" s="109">
        <v>3</v>
      </c>
      <c r="AL15" s="109">
        <v>2</v>
      </c>
      <c r="AM15" s="109"/>
      <c r="AN15" s="109"/>
      <c r="AO15" s="109"/>
      <c r="AP15" s="110">
        <f t="shared" si="3"/>
        <v>37.129999999999995</v>
      </c>
      <c r="AQ15" s="111">
        <v>16.23</v>
      </c>
      <c r="AR15" s="112"/>
      <c r="AS15" s="112">
        <v>5</v>
      </c>
      <c r="AT15" s="112">
        <v>2</v>
      </c>
      <c r="AU15" s="112">
        <v>1</v>
      </c>
      <c r="AV15" s="112">
        <v>3</v>
      </c>
      <c r="AW15" s="112"/>
      <c r="AX15" s="112">
        <v>1</v>
      </c>
      <c r="AY15" s="112"/>
      <c r="AZ15" s="113">
        <f t="shared" si="4"/>
        <v>45.230000000000004</v>
      </c>
      <c r="BA15" s="114">
        <v>7.91</v>
      </c>
      <c r="BB15" s="115"/>
      <c r="BC15" s="115">
        <v>8</v>
      </c>
      <c r="BD15" s="115"/>
      <c r="BE15" s="115"/>
      <c r="BF15" s="115"/>
      <c r="BG15" s="115"/>
      <c r="BH15" s="115"/>
      <c r="BI15" s="115"/>
      <c r="BJ15" s="116">
        <f t="shared" si="5"/>
        <v>7.91</v>
      </c>
      <c r="BK15" s="90"/>
      <c r="BL15" s="117">
        <f t="shared" si="6"/>
        <v>0.7482517482517482</v>
      </c>
      <c r="BM15" s="118">
        <f t="shared" si="7"/>
        <v>0.42609699769053117</v>
      </c>
      <c r="BN15" s="118">
        <f t="shared" si="8"/>
        <v>0.8109010011123471</v>
      </c>
      <c r="BO15" s="118">
        <f t="shared" si="9"/>
        <v>0.5044438459466739</v>
      </c>
      <c r="BP15" s="118">
        <f t="shared" si="10"/>
        <v>0.34247181074508065</v>
      </c>
      <c r="BQ15" s="119">
        <f t="shared" si="11"/>
        <v>0.9102402022756005</v>
      </c>
      <c r="BR15" s="120">
        <f t="shared" si="15"/>
        <v>3.7424056060219817</v>
      </c>
      <c r="BS15" s="121">
        <f t="shared" si="12"/>
        <v>0.7436327728401604</v>
      </c>
      <c r="BT15" s="122">
        <f t="shared" si="13"/>
        <v>9</v>
      </c>
      <c r="BV15" s="123">
        <f t="shared" si="14"/>
        <v>125.16</v>
      </c>
    </row>
    <row r="16" spans="1:74" ht="12.75">
      <c r="A16" s="97">
        <v>24</v>
      </c>
      <c r="B16" s="125" t="s">
        <v>116</v>
      </c>
      <c r="C16" s="99">
        <v>8.48</v>
      </c>
      <c r="D16" s="100">
        <v>1</v>
      </c>
      <c r="E16" s="100">
        <v>4</v>
      </c>
      <c r="F16" s="100"/>
      <c r="G16" s="100"/>
      <c r="H16" s="100"/>
      <c r="I16" s="100"/>
      <c r="J16" s="100"/>
      <c r="K16" s="100"/>
      <c r="L16" s="101">
        <f t="shared" si="0"/>
        <v>8.48</v>
      </c>
      <c r="M16" s="102">
        <v>12.7</v>
      </c>
      <c r="N16" s="103">
        <v>1</v>
      </c>
      <c r="O16" s="103">
        <v>5</v>
      </c>
      <c r="P16" s="103">
        <v>1</v>
      </c>
      <c r="Q16" s="103"/>
      <c r="R16" s="103"/>
      <c r="S16" s="103"/>
      <c r="T16" s="103"/>
      <c r="U16" s="103">
        <v>2</v>
      </c>
      <c r="V16" s="104">
        <f t="shared" si="1"/>
        <v>19.7</v>
      </c>
      <c r="W16" s="105">
        <v>12.14</v>
      </c>
      <c r="X16" s="106">
        <v>3</v>
      </c>
      <c r="Y16" s="106">
        <v>2</v>
      </c>
      <c r="Z16" s="106"/>
      <c r="AA16" s="106"/>
      <c r="AB16" s="106"/>
      <c r="AC16" s="106"/>
      <c r="AD16" s="106"/>
      <c r="AE16" s="106"/>
      <c r="AF16" s="107">
        <f t="shared" si="2"/>
        <v>12.14</v>
      </c>
      <c r="AG16" s="108">
        <v>19.01</v>
      </c>
      <c r="AH16" s="109"/>
      <c r="AI16" s="109">
        <v>8</v>
      </c>
      <c r="AJ16" s="109">
        <v>3</v>
      </c>
      <c r="AK16" s="109">
        <v>1</v>
      </c>
      <c r="AL16" s="109"/>
      <c r="AM16" s="109"/>
      <c r="AN16" s="109"/>
      <c r="AO16" s="109"/>
      <c r="AP16" s="110">
        <f t="shared" si="3"/>
        <v>24.01</v>
      </c>
      <c r="AQ16" s="111">
        <v>17.94</v>
      </c>
      <c r="AR16" s="112"/>
      <c r="AS16" s="112">
        <v>8</v>
      </c>
      <c r="AT16" s="112">
        <v>1</v>
      </c>
      <c r="AU16" s="112"/>
      <c r="AV16" s="112">
        <v>2</v>
      </c>
      <c r="AW16" s="112"/>
      <c r="AX16" s="112"/>
      <c r="AY16" s="112"/>
      <c r="AZ16" s="113">
        <f t="shared" si="4"/>
        <v>28.94</v>
      </c>
      <c r="BA16" s="114">
        <v>11.03</v>
      </c>
      <c r="BB16" s="115"/>
      <c r="BC16" s="115">
        <v>8</v>
      </c>
      <c r="BD16" s="115"/>
      <c r="BE16" s="115"/>
      <c r="BF16" s="115"/>
      <c r="BG16" s="115"/>
      <c r="BH16" s="115"/>
      <c r="BI16" s="115"/>
      <c r="BJ16" s="116">
        <f t="shared" si="5"/>
        <v>11.03</v>
      </c>
      <c r="BK16" s="90"/>
      <c r="BL16" s="117">
        <f t="shared" si="6"/>
        <v>0.7570754716981132</v>
      </c>
      <c r="BM16" s="118">
        <f t="shared" si="7"/>
        <v>0.3746192893401015</v>
      </c>
      <c r="BN16" s="118">
        <f t="shared" si="8"/>
        <v>0.600494233937397</v>
      </c>
      <c r="BO16" s="118">
        <f t="shared" si="9"/>
        <v>0.78009162848813</v>
      </c>
      <c r="BP16" s="118">
        <f t="shared" si="10"/>
        <v>0.5352453351762266</v>
      </c>
      <c r="BQ16" s="119">
        <f t="shared" si="11"/>
        <v>0.6527651858567544</v>
      </c>
      <c r="BR16" s="120">
        <f t="shared" si="15"/>
        <v>3.7002911444967226</v>
      </c>
      <c r="BS16" s="121">
        <f t="shared" si="12"/>
        <v>0.735264440516613</v>
      </c>
      <c r="BT16" s="122">
        <f t="shared" si="13"/>
        <v>10</v>
      </c>
      <c r="BV16" s="123">
        <f t="shared" si="14"/>
        <v>104.3</v>
      </c>
    </row>
    <row r="17" spans="1:74" ht="12.75">
      <c r="A17" s="97">
        <v>21</v>
      </c>
      <c r="B17" s="98" t="s">
        <v>132</v>
      </c>
      <c r="C17" s="99">
        <v>7.8</v>
      </c>
      <c r="D17" s="100">
        <v>1</v>
      </c>
      <c r="E17" s="100">
        <v>4</v>
      </c>
      <c r="F17" s="100"/>
      <c r="G17" s="100"/>
      <c r="H17" s="100"/>
      <c r="I17" s="100"/>
      <c r="J17" s="100"/>
      <c r="K17" s="100"/>
      <c r="L17" s="101">
        <f t="shared" si="0"/>
        <v>7.8</v>
      </c>
      <c r="M17" s="102">
        <v>15.76</v>
      </c>
      <c r="N17" s="103">
        <v>1</v>
      </c>
      <c r="O17" s="103">
        <v>5</v>
      </c>
      <c r="P17" s="103"/>
      <c r="Q17" s="103">
        <v>1</v>
      </c>
      <c r="R17" s="103"/>
      <c r="S17" s="103"/>
      <c r="T17" s="103"/>
      <c r="U17" s="103"/>
      <c r="V17" s="104">
        <f t="shared" si="1"/>
        <v>17.759999999999998</v>
      </c>
      <c r="W17" s="105">
        <v>8.54</v>
      </c>
      <c r="X17" s="106">
        <v>3</v>
      </c>
      <c r="Y17" s="106"/>
      <c r="Z17" s="106"/>
      <c r="AA17" s="106">
        <v>2</v>
      </c>
      <c r="AB17" s="106"/>
      <c r="AC17" s="106"/>
      <c r="AD17" s="106"/>
      <c r="AE17" s="106"/>
      <c r="AF17" s="107">
        <f t="shared" si="2"/>
        <v>12.54</v>
      </c>
      <c r="AG17" s="108">
        <v>18.38</v>
      </c>
      <c r="AH17" s="109"/>
      <c r="AI17" s="109">
        <v>9</v>
      </c>
      <c r="AJ17" s="109">
        <v>1</v>
      </c>
      <c r="AK17" s="109">
        <v>1</v>
      </c>
      <c r="AL17" s="109">
        <v>1</v>
      </c>
      <c r="AM17" s="109"/>
      <c r="AN17" s="109"/>
      <c r="AO17" s="109"/>
      <c r="AP17" s="110">
        <f t="shared" si="3"/>
        <v>26.38</v>
      </c>
      <c r="AQ17" s="111">
        <v>20.26</v>
      </c>
      <c r="AR17" s="112"/>
      <c r="AS17" s="112">
        <v>9</v>
      </c>
      <c r="AT17" s="112">
        <v>2</v>
      </c>
      <c r="AU17" s="112"/>
      <c r="AV17" s="112"/>
      <c r="AW17" s="112"/>
      <c r="AX17" s="112">
        <v>1</v>
      </c>
      <c r="AY17" s="112"/>
      <c r="AZ17" s="113">
        <f t="shared" si="4"/>
        <v>32.260000000000005</v>
      </c>
      <c r="BA17" s="114">
        <v>10.46</v>
      </c>
      <c r="BB17" s="115"/>
      <c r="BC17" s="115">
        <v>8</v>
      </c>
      <c r="BD17" s="115"/>
      <c r="BE17" s="115"/>
      <c r="BF17" s="115"/>
      <c r="BG17" s="115"/>
      <c r="BH17" s="115"/>
      <c r="BI17" s="115"/>
      <c r="BJ17" s="116">
        <f t="shared" si="5"/>
        <v>10.46</v>
      </c>
      <c r="BK17" s="90"/>
      <c r="BL17" s="117">
        <f t="shared" si="6"/>
        <v>0.823076923076923</v>
      </c>
      <c r="BM17" s="118">
        <f t="shared" si="7"/>
        <v>0.41554054054054057</v>
      </c>
      <c r="BN17" s="118">
        <f t="shared" si="8"/>
        <v>0.5813397129186604</v>
      </c>
      <c r="BO17" s="118">
        <f t="shared" si="9"/>
        <v>0.7100075815011373</v>
      </c>
      <c r="BP17" s="118">
        <f t="shared" si="10"/>
        <v>0.48016119032858023</v>
      </c>
      <c r="BQ17" s="119">
        <f t="shared" si="11"/>
        <v>0.6883365200764818</v>
      </c>
      <c r="BR17" s="120">
        <f t="shared" si="15"/>
        <v>3.6984624684423233</v>
      </c>
      <c r="BS17" s="121">
        <f t="shared" si="12"/>
        <v>0.734901074385809</v>
      </c>
      <c r="BT17" s="122">
        <f t="shared" si="13"/>
        <v>11</v>
      </c>
      <c r="BV17" s="123">
        <f t="shared" si="14"/>
        <v>107.19999999999999</v>
      </c>
    </row>
    <row r="18" spans="1:74" ht="12.75" hidden="1">
      <c r="A18" s="97">
        <v>90</v>
      </c>
      <c r="B18" s="98" t="s">
        <v>49</v>
      </c>
      <c r="C18" s="99">
        <v>9999</v>
      </c>
      <c r="D18" s="100"/>
      <c r="E18" s="100"/>
      <c r="F18" s="100"/>
      <c r="G18" s="100"/>
      <c r="H18" s="100"/>
      <c r="I18" s="100"/>
      <c r="J18" s="100"/>
      <c r="K18" s="100"/>
      <c r="L18" s="101">
        <f t="shared" si="0"/>
        <v>9999</v>
      </c>
      <c r="M18" s="102">
        <v>9999</v>
      </c>
      <c r="N18" s="103"/>
      <c r="O18" s="103"/>
      <c r="P18" s="103"/>
      <c r="Q18" s="103"/>
      <c r="R18" s="103"/>
      <c r="S18" s="103"/>
      <c r="T18" s="103"/>
      <c r="U18" s="103"/>
      <c r="V18" s="104">
        <f t="shared" si="1"/>
        <v>9999</v>
      </c>
      <c r="W18" s="105">
        <v>9999</v>
      </c>
      <c r="X18" s="106"/>
      <c r="Y18" s="106"/>
      <c r="Z18" s="106"/>
      <c r="AA18" s="106"/>
      <c r="AB18" s="106"/>
      <c r="AC18" s="106"/>
      <c r="AD18" s="106"/>
      <c r="AE18" s="106"/>
      <c r="AF18" s="107">
        <f t="shared" si="2"/>
        <v>9999</v>
      </c>
      <c r="AG18" s="108">
        <v>9999</v>
      </c>
      <c r="AH18" s="109"/>
      <c r="AI18" s="109"/>
      <c r="AJ18" s="109"/>
      <c r="AK18" s="109"/>
      <c r="AL18" s="109"/>
      <c r="AM18" s="109"/>
      <c r="AN18" s="109"/>
      <c r="AO18" s="109"/>
      <c r="AP18" s="110">
        <f t="shared" si="3"/>
        <v>9999</v>
      </c>
      <c r="AQ18" s="111">
        <v>9999</v>
      </c>
      <c r="AR18" s="112"/>
      <c r="AS18" s="112"/>
      <c r="AT18" s="112"/>
      <c r="AU18" s="112"/>
      <c r="AV18" s="112"/>
      <c r="AW18" s="112"/>
      <c r="AX18" s="112"/>
      <c r="AY18" s="112"/>
      <c r="AZ18" s="113">
        <f t="shared" si="4"/>
        <v>9999</v>
      </c>
      <c r="BA18" s="114">
        <v>9999</v>
      </c>
      <c r="BB18" s="115"/>
      <c r="BC18" s="115"/>
      <c r="BD18" s="115"/>
      <c r="BE18" s="115"/>
      <c r="BF18" s="115"/>
      <c r="BG18" s="115"/>
      <c r="BH18" s="115"/>
      <c r="BI18" s="115"/>
      <c r="BJ18" s="116">
        <f t="shared" si="5"/>
        <v>9999</v>
      </c>
      <c r="BK18" s="90"/>
      <c r="BL18" s="117">
        <f t="shared" si="6"/>
        <v>0.0006420642064206421</v>
      </c>
      <c r="BM18" s="118">
        <f t="shared" si="7"/>
        <v>0.000738073807380738</v>
      </c>
      <c r="BN18" s="118">
        <f t="shared" si="8"/>
        <v>0.0007290729072907291</v>
      </c>
      <c r="BO18" s="118">
        <f t="shared" si="9"/>
        <v>0.0018731873187318733</v>
      </c>
      <c r="BP18" s="118">
        <f t="shared" si="10"/>
        <v>0.0015491549154915492</v>
      </c>
      <c r="BQ18" s="119">
        <f t="shared" si="11"/>
        <v>0.00072007200720072</v>
      </c>
      <c r="BR18" s="120">
        <f t="shared" si="15"/>
        <v>0.006251625162516252</v>
      </c>
      <c r="BS18" s="121">
        <f t="shared" si="12"/>
        <v>0.001242225948699579</v>
      </c>
      <c r="BT18" s="122">
        <f t="shared" si="13"/>
        <v>71</v>
      </c>
      <c r="BV18" s="123">
        <f t="shared" si="14"/>
        <v>59994</v>
      </c>
    </row>
    <row r="19" spans="1:74" ht="12.75">
      <c r="A19" s="97">
        <v>71</v>
      </c>
      <c r="B19" s="125" t="s">
        <v>78</v>
      </c>
      <c r="C19" s="99">
        <v>6.53</v>
      </c>
      <c r="D19" s="100">
        <v>1</v>
      </c>
      <c r="E19" s="100">
        <v>3</v>
      </c>
      <c r="F19" s="100"/>
      <c r="G19" s="100"/>
      <c r="H19" s="100">
        <v>1</v>
      </c>
      <c r="I19" s="100"/>
      <c r="J19" s="100"/>
      <c r="K19" s="100"/>
      <c r="L19" s="101">
        <f t="shared" si="0"/>
        <v>11.530000000000001</v>
      </c>
      <c r="M19" s="102">
        <v>9.14</v>
      </c>
      <c r="N19" s="103">
        <v>1</v>
      </c>
      <c r="O19" s="103">
        <v>4</v>
      </c>
      <c r="P19" s="103"/>
      <c r="Q19" s="103">
        <v>2</v>
      </c>
      <c r="R19" s="103"/>
      <c r="S19" s="103"/>
      <c r="T19" s="103"/>
      <c r="U19" s="103"/>
      <c r="V19" s="104">
        <f t="shared" si="1"/>
        <v>13.14</v>
      </c>
      <c r="W19" s="105">
        <v>9.18</v>
      </c>
      <c r="X19" s="106">
        <v>3</v>
      </c>
      <c r="Y19" s="106">
        <v>1</v>
      </c>
      <c r="Z19" s="106">
        <v>1</v>
      </c>
      <c r="AA19" s="106"/>
      <c r="AB19" s="106"/>
      <c r="AC19" s="106"/>
      <c r="AD19" s="106"/>
      <c r="AE19" s="106"/>
      <c r="AF19" s="107">
        <f t="shared" si="2"/>
        <v>10.18</v>
      </c>
      <c r="AG19" s="108">
        <v>15.66</v>
      </c>
      <c r="AH19" s="109"/>
      <c r="AI19" s="109">
        <v>2</v>
      </c>
      <c r="AJ19" s="109">
        <v>6</v>
      </c>
      <c r="AK19" s="109">
        <v>4</v>
      </c>
      <c r="AL19" s="109"/>
      <c r="AM19" s="109"/>
      <c r="AN19" s="109"/>
      <c r="AO19" s="109"/>
      <c r="AP19" s="110">
        <f t="shared" si="3"/>
        <v>29.66</v>
      </c>
      <c r="AQ19" s="111">
        <v>15.3</v>
      </c>
      <c r="AR19" s="112"/>
      <c r="AS19" s="112">
        <v>5</v>
      </c>
      <c r="AT19" s="112">
        <v>3</v>
      </c>
      <c r="AU19" s="112"/>
      <c r="AV19" s="112">
        <v>3</v>
      </c>
      <c r="AW19" s="112"/>
      <c r="AX19" s="112">
        <v>1</v>
      </c>
      <c r="AY19" s="112"/>
      <c r="AZ19" s="113">
        <f t="shared" si="4"/>
        <v>43.3</v>
      </c>
      <c r="BA19" s="114">
        <v>7.66</v>
      </c>
      <c r="BB19" s="115"/>
      <c r="BC19" s="115">
        <v>7</v>
      </c>
      <c r="BD19" s="115">
        <v>1</v>
      </c>
      <c r="BE19" s="115"/>
      <c r="BF19" s="115"/>
      <c r="BG19" s="115"/>
      <c r="BH19" s="115"/>
      <c r="BI19" s="115"/>
      <c r="BJ19" s="116">
        <f t="shared" si="5"/>
        <v>8.66</v>
      </c>
      <c r="BK19" s="90"/>
      <c r="BL19" s="117">
        <f t="shared" si="6"/>
        <v>0.5568083261058109</v>
      </c>
      <c r="BM19" s="118">
        <f t="shared" si="7"/>
        <v>0.5616438356164383</v>
      </c>
      <c r="BN19" s="118">
        <f t="shared" si="8"/>
        <v>0.7161100196463654</v>
      </c>
      <c r="BO19" s="118">
        <f t="shared" si="9"/>
        <v>0.631490222521915</v>
      </c>
      <c r="BP19" s="118">
        <f t="shared" si="10"/>
        <v>0.3577367205542725</v>
      </c>
      <c r="BQ19" s="119">
        <f t="shared" si="11"/>
        <v>0.8314087759815243</v>
      </c>
      <c r="BR19" s="120">
        <f t="shared" si="15"/>
        <v>3.6551979004263258</v>
      </c>
      <c r="BS19" s="121">
        <f t="shared" si="12"/>
        <v>0.7263042107460962</v>
      </c>
      <c r="BT19" s="122">
        <f t="shared" si="13"/>
        <v>12</v>
      </c>
      <c r="BV19" s="123">
        <f t="shared" si="14"/>
        <v>116.47</v>
      </c>
    </row>
    <row r="20" spans="1:74" ht="12.75">
      <c r="A20" s="97">
        <v>74</v>
      </c>
      <c r="B20" s="125" t="s">
        <v>127</v>
      </c>
      <c r="C20" s="99">
        <v>6.78</v>
      </c>
      <c r="D20" s="100">
        <v>1</v>
      </c>
      <c r="E20" s="100">
        <v>2</v>
      </c>
      <c r="F20" s="100"/>
      <c r="G20" s="100">
        <v>1</v>
      </c>
      <c r="H20" s="100">
        <v>1</v>
      </c>
      <c r="I20" s="100"/>
      <c r="J20" s="100">
        <v>1</v>
      </c>
      <c r="K20" s="100"/>
      <c r="L20" s="101">
        <f t="shared" si="0"/>
        <v>23.78</v>
      </c>
      <c r="M20" s="102">
        <v>9.91</v>
      </c>
      <c r="N20" s="103">
        <v>1</v>
      </c>
      <c r="O20" s="103">
        <v>2</v>
      </c>
      <c r="P20" s="103">
        <v>1</v>
      </c>
      <c r="Q20" s="103">
        <v>3</v>
      </c>
      <c r="R20" s="103"/>
      <c r="S20" s="103"/>
      <c r="T20" s="103"/>
      <c r="U20" s="103"/>
      <c r="V20" s="104">
        <f t="shared" si="1"/>
        <v>16.91</v>
      </c>
      <c r="W20" s="105">
        <v>9.6</v>
      </c>
      <c r="X20" s="106">
        <v>3</v>
      </c>
      <c r="Y20" s="106">
        <v>2</v>
      </c>
      <c r="Z20" s="106"/>
      <c r="AA20" s="106"/>
      <c r="AB20" s="106"/>
      <c r="AC20" s="106"/>
      <c r="AD20" s="106"/>
      <c r="AE20" s="106"/>
      <c r="AF20" s="107">
        <f t="shared" si="2"/>
        <v>9.6</v>
      </c>
      <c r="AG20" s="108">
        <v>23.47</v>
      </c>
      <c r="AH20" s="109"/>
      <c r="AI20" s="109">
        <v>9</v>
      </c>
      <c r="AJ20" s="109">
        <v>2</v>
      </c>
      <c r="AK20" s="109">
        <v>1</v>
      </c>
      <c r="AL20" s="109"/>
      <c r="AM20" s="109"/>
      <c r="AN20" s="109"/>
      <c r="AO20" s="109"/>
      <c r="AP20" s="110">
        <f t="shared" si="3"/>
        <v>27.47</v>
      </c>
      <c r="AQ20" s="111">
        <v>17.88</v>
      </c>
      <c r="AR20" s="112"/>
      <c r="AS20" s="112">
        <v>4</v>
      </c>
      <c r="AT20" s="112">
        <v>3</v>
      </c>
      <c r="AU20" s="112"/>
      <c r="AV20" s="112">
        <v>4</v>
      </c>
      <c r="AW20" s="112"/>
      <c r="AX20" s="112"/>
      <c r="AY20" s="112"/>
      <c r="AZ20" s="113">
        <f t="shared" si="4"/>
        <v>40.879999999999995</v>
      </c>
      <c r="BA20" s="114">
        <v>8.28</v>
      </c>
      <c r="BB20" s="115"/>
      <c r="BC20" s="115">
        <v>7</v>
      </c>
      <c r="BD20" s="115">
        <v>1</v>
      </c>
      <c r="BE20" s="115"/>
      <c r="BF20" s="115"/>
      <c r="BG20" s="115"/>
      <c r="BH20" s="115"/>
      <c r="BI20" s="115"/>
      <c r="BJ20" s="116">
        <f t="shared" si="5"/>
        <v>9.28</v>
      </c>
      <c r="BK20" s="90"/>
      <c r="BL20" s="117">
        <f t="shared" si="6"/>
        <v>0.26997476871320436</v>
      </c>
      <c r="BM20" s="118">
        <f t="shared" si="7"/>
        <v>0.436428149024246</v>
      </c>
      <c r="BN20" s="118">
        <f t="shared" si="8"/>
        <v>0.759375</v>
      </c>
      <c r="BO20" s="118">
        <f t="shared" si="9"/>
        <v>0.6818347287950491</v>
      </c>
      <c r="BP20" s="118">
        <f t="shared" si="10"/>
        <v>0.3789138943248533</v>
      </c>
      <c r="BQ20" s="119">
        <f t="shared" si="11"/>
        <v>0.7758620689655173</v>
      </c>
      <c r="BR20" s="120">
        <f t="shared" si="15"/>
        <v>3.30238860982287</v>
      </c>
      <c r="BS20" s="121">
        <f t="shared" si="12"/>
        <v>0.6561994228970592</v>
      </c>
      <c r="BT20" s="122">
        <f t="shared" si="13"/>
        <v>13</v>
      </c>
      <c r="BV20" s="123">
        <f t="shared" si="14"/>
        <v>127.91999999999999</v>
      </c>
    </row>
    <row r="21" spans="1:74" ht="12.75">
      <c r="A21" s="97">
        <v>37</v>
      </c>
      <c r="B21" s="98" t="s">
        <v>62</v>
      </c>
      <c r="C21" s="99">
        <v>7.97</v>
      </c>
      <c r="D21" s="100">
        <v>1</v>
      </c>
      <c r="E21" s="100">
        <v>3</v>
      </c>
      <c r="F21" s="100"/>
      <c r="G21" s="100">
        <v>1</v>
      </c>
      <c r="H21" s="100"/>
      <c r="I21" s="100"/>
      <c r="J21" s="100"/>
      <c r="K21" s="100"/>
      <c r="L21" s="101">
        <f t="shared" si="0"/>
        <v>9.969999999999999</v>
      </c>
      <c r="M21" s="102">
        <v>13.65</v>
      </c>
      <c r="N21" s="103">
        <v>1</v>
      </c>
      <c r="O21" s="103">
        <v>5</v>
      </c>
      <c r="P21" s="103"/>
      <c r="Q21" s="103">
        <v>1</v>
      </c>
      <c r="R21" s="103"/>
      <c r="S21" s="103"/>
      <c r="T21" s="103"/>
      <c r="U21" s="103"/>
      <c r="V21" s="104">
        <f t="shared" si="1"/>
        <v>15.65</v>
      </c>
      <c r="W21" s="105">
        <v>10.05</v>
      </c>
      <c r="X21" s="106">
        <v>3</v>
      </c>
      <c r="Y21" s="106"/>
      <c r="Z21" s="106"/>
      <c r="AA21" s="106"/>
      <c r="AB21" s="106">
        <v>2</v>
      </c>
      <c r="AC21" s="106"/>
      <c r="AD21" s="106"/>
      <c r="AE21" s="106"/>
      <c r="AF21" s="107">
        <f t="shared" si="2"/>
        <v>20.05</v>
      </c>
      <c r="AG21" s="108">
        <v>18.81</v>
      </c>
      <c r="AH21" s="109"/>
      <c r="AI21" s="109">
        <v>4</v>
      </c>
      <c r="AJ21" s="109">
        <v>6</v>
      </c>
      <c r="AK21" s="109">
        <v>2</v>
      </c>
      <c r="AL21" s="109"/>
      <c r="AM21" s="109"/>
      <c r="AN21" s="109"/>
      <c r="AO21" s="109"/>
      <c r="AP21" s="110">
        <f t="shared" si="3"/>
        <v>28.81</v>
      </c>
      <c r="AQ21" s="111">
        <v>22.23</v>
      </c>
      <c r="AR21" s="112"/>
      <c r="AS21" s="112">
        <v>7</v>
      </c>
      <c r="AT21" s="112">
        <v>4</v>
      </c>
      <c r="AU21" s="112"/>
      <c r="AV21" s="112"/>
      <c r="AW21" s="112"/>
      <c r="AX21" s="112"/>
      <c r="AY21" s="112"/>
      <c r="AZ21" s="113">
        <f t="shared" si="4"/>
        <v>26.23</v>
      </c>
      <c r="BA21" s="114">
        <v>12.25</v>
      </c>
      <c r="BB21" s="115"/>
      <c r="BC21" s="115">
        <v>6</v>
      </c>
      <c r="BD21" s="115">
        <v>2</v>
      </c>
      <c r="BE21" s="115"/>
      <c r="BF21" s="115"/>
      <c r="BG21" s="115"/>
      <c r="BH21" s="115"/>
      <c r="BI21" s="115"/>
      <c r="BJ21" s="116">
        <f t="shared" si="5"/>
        <v>14.25</v>
      </c>
      <c r="BK21" s="90"/>
      <c r="BL21" s="117">
        <f t="shared" si="6"/>
        <v>0.6439317953861585</v>
      </c>
      <c r="BM21" s="118">
        <f t="shared" si="7"/>
        <v>0.4715654952076677</v>
      </c>
      <c r="BN21" s="118">
        <f t="shared" si="8"/>
        <v>0.36359102244389024</v>
      </c>
      <c r="BO21" s="118">
        <f t="shared" si="9"/>
        <v>0.6501214855952795</v>
      </c>
      <c r="BP21" s="118">
        <f t="shared" si="10"/>
        <v>0.590545177277926</v>
      </c>
      <c r="BQ21" s="119">
        <f t="shared" si="11"/>
        <v>0.5052631578947369</v>
      </c>
      <c r="BR21" s="120">
        <f t="shared" si="15"/>
        <v>3.2250181338056585</v>
      </c>
      <c r="BS21" s="121">
        <f t="shared" si="12"/>
        <v>0.6408255624250513</v>
      </c>
      <c r="BT21" s="122">
        <f t="shared" si="13"/>
        <v>14</v>
      </c>
      <c r="BV21" s="123">
        <f t="shared" si="14"/>
        <v>114.96000000000001</v>
      </c>
    </row>
    <row r="22" spans="1:74" ht="12.75">
      <c r="A22" s="97">
        <v>26</v>
      </c>
      <c r="B22" s="98" t="s">
        <v>53</v>
      </c>
      <c r="C22" s="99">
        <v>7.55</v>
      </c>
      <c r="D22" s="100">
        <v>1</v>
      </c>
      <c r="E22" s="100">
        <v>4</v>
      </c>
      <c r="F22" s="100"/>
      <c r="G22" s="100"/>
      <c r="H22" s="100"/>
      <c r="I22" s="100"/>
      <c r="J22" s="100"/>
      <c r="K22" s="100"/>
      <c r="L22" s="101">
        <f t="shared" si="0"/>
        <v>7.55</v>
      </c>
      <c r="M22" s="102">
        <v>12.55</v>
      </c>
      <c r="N22" s="103">
        <v>1</v>
      </c>
      <c r="O22" s="103">
        <v>3</v>
      </c>
      <c r="P22" s="103"/>
      <c r="Q22" s="103">
        <v>2</v>
      </c>
      <c r="R22" s="103">
        <v>1</v>
      </c>
      <c r="S22" s="103"/>
      <c r="T22" s="103"/>
      <c r="U22" s="103"/>
      <c r="V22" s="104">
        <f t="shared" si="1"/>
        <v>21.55</v>
      </c>
      <c r="W22" s="105">
        <v>13.05</v>
      </c>
      <c r="X22" s="106">
        <v>3</v>
      </c>
      <c r="Y22" s="106">
        <v>1</v>
      </c>
      <c r="Z22" s="106"/>
      <c r="AA22" s="106"/>
      <c r="AB22" s="106">
        <v>1</v>
      </c>
      <c r="AC22" s="106"/>
      <c r="AD22" s="106"/>
      <c r="AE22" s="106"/>
      <c r="AF22" s="107">
        <f t="shared" si="2"/>
        <v>18.05</v>
      </c>
      <c r="AG22" s="108">
        <v>18.85</v>
      </c>
      <c r="AH22" s="109"/>
      <c r="AI22" s="109">
        <v>2</v>
      </c>
      <c r="AJ22" s="109">
        <v>4</v>
      </c>
      <c r="AK22" s="109">
        <v>6</v>
      </c>
      <c r="AL22" s="109"/>
      <c r="AM22" s="109"/>
      <c r="AN22" s="109"/>
      <c r="AO22" s="109"/>
      <c r="AP22" s="110">
        <f t="shared" si="3"/>
        <v>34.85</v>
      </c>
      <c r="AQ22" s="111">
        <v>20.86</v>
      </c>
      <c r="AR22" s="112"/>
      <c r="AS22" s="112">
        <v>8</v>
      </c>
      <c r="AT22" s="112"/>
      <c r="AU22" s="112"/>
      <c r="AV22" s="112">
        <v>3</v>
      </c>
      <c r="AW22" s="112"/>
      <c r="AX22" s="112"/>
      <c r="AY22" s="112"/>
      <c r="AZ22" s="113">
        <f t="shared" si="4"/>
        <v>35.86</v>
      </c>
      <c r="BA22" s="114">
        <v>11.86</v>
      </c>
      <c r="BB22" s="115"/>
      <c r="BC22" s="115">
        <v>8</v>
      </c>
      <c r="BD22" s="115"/>
      <c r="BE22" s="115"/>
      <c r="BF22" s="115"/>
      <c r="BG22" s="115"/>
      <c r="BH22" s="115"/>
      <c r="BI22" s="115"/>
      <c r="BJ22" s="116">
        <f t="shared" si="5"/>
        <v>11.86</v>
      </c>
      <c r="BK22" s="90"/>
      <c r="BL22" s="117">
        <f t="shared" si="6"/>
        <v>0.8503311258278146</v>
      </c>
      <c r="BM22" s="118">
        <f t="shared" si="7"/>
        <v>0.34245939675174014</v>
      </c>
      <c r="BN22" s="118">
        <f t="shared" si="8"/>
        <v>0.4038781163434903</v>
      </c>
      <c r="BO22" s="118">
        <f t="shared" si="9"/>
        <v>0.5374461979913917</v>
      </c>
      <c r="BP22" s="118">
        <f t="shared" si="10"/>
        <v>0.43195761293920804</v>
      </c>
      <c r="BQ22" s="119">
        <f t="shared" si="11"/>
        <v>0.6070826306913997</v>
      </c>
      <c r="BR22" s="120">
        <f t="shared" si="15"/>
        <v>3.1731550805450444</v>
      </c>
      <c r="BS22" s="121">
        <f t="shared" si="12"/>
        <v>0.6305201412162736</v>
      </c>
      <c r="BT22" s="122">
        <f t="shared" si="13"/>
        <v>15</v>
      </c>
      <c r="BV22" s="123">
        <f t="shared" si="14"/>
        <v>129.72</v>
      </c>
    </row>
    <row r="23" spans="1:74" ht="12.75">
      <c r="A23" s="97">
        <v>73</v>
      </c>
      <c r="B23" s="98" t="s">
        <v>126</v>
      </c>
      <c r="C23" s="99">
        <v>7.22</v>
      </c>
      <c r="D23" s="100">
        <v>1</v>
      </c>
      <c r="E23" s="100">
        <v>2</v>
      </c>
      <c r="F23" s="100">
        <v>1</v>
      </c>
      <c r="G23" s="100">
        <v>1</v>
      </c>
      <c r="H23" s="100"/>
      <c r="I23" s="100"/>
      <c r="J23" s="100"/>
      <c r="K23" s="100"/>
      <c r="L23" s="101">
        <f t="shared" si="0"/>
        <v>10.219999999999999</v>
      </c>
      <c r="M23" s="102">
        <v>14.87</v>
      </c>
      <c r="N23" s="103">
        <v>1</v>
      </c>
      <c r="O23" s="103">
        <v>2</v>
      </c>
      <c r="P23" s="103"/>
      <c r="Q23" s="103">
        <v>2</v>
      </c>
      <c r="R23" s="103">
        <v>2</v>
      </c>
      <c r="S23" s="103"/>
      <c r="T23" s="103"/>
      <c r="U23" s="103"/>
      <c r="V23" s="104">
        <f t="shared" si="1"/>
        <v>28.869999999999997</v>
      </c>
      <c r="W23" s="105">
        <v>10.19</v>
      </c>
      <c r="X23" s="106">
        <v>3</v>
      </c>
      <c r="Y23" s="106">
        <v>1</v>
      </c>
      <c r="Z23" s="106"/>
      <c r="AA23" s="106"/>
      <c r="AB23" s="106">
        <v>1</v>
      </c>
      <c r="AC23" s="106"/>
      <c r="AD23" s="106">
        <v>1</v>
      </c>
      <c r="AE23" s="106"/>
      <c r="AF23" s="107">
        <f t="shared" si="2"/>
        <v>25.189999999999998</v>
      </c>
      <c r="AG23" s="108">
        <v>21.77</v>
      </c>
      <c r="AH23" s="109"/>
      <c r="AI23" s="109">
        <v>1</v>
      </c>
      <c r="AJ23" s="109">
        <v>5</v>
      </c>
      <c r="AK23" s="109">
        <v>5</v>
      </c>
      <c r="AL23" s="109">
        <v>1</v>
      </c>
      <c r="AM23" s="109"/>
      <c r="AN23" s="109"/>
      <c r="AO23" s="109"/>
      <c r="AP23" s="110">
        <f t="shared" si="3"/>
        <v>41.769999999999996</v>
      </c>
      <c r="AQ23" s="111">
        <v>18.27</v>
      </c>
      <c r="AR23" s="112"/>
      <c r="AS23" s="112">
        <v>10</v>
      </c>
      <c r="AT23" s="112">
        <v>1</v>
      </c>
      <c r="AU23" s="112"/>
      <c r="AV23" s="112"/>
      <c r="AW23" s="112"/>
      <c r="AX23" s="112"/>
      <c r="AY23" s="112"/>
      <c r="AZ23" s="113">
        <f t="shared" si="4"/>
        <v>19.27</v>
      </c>
      <c r="BA23" s="114">
        <v>9.15</v>
      </c>
      <c r="BB23" s="115"/>
      <c r="BC23" s="115">
        <v>7</v>
      </c>
      <c r="BD23" s="115">
        <v>1</v>
      </c>
      <c r="BE23" s="115"/>
      <c r="BF23" s="115"/>
      <c r="BG23" s="115"/>
      <c r="BH23" s="115"/>
      <c r="BI23" s="115"/>
      <c r="BJ23" s="116">
        <f t="shared" si="5"/>
        <v>10.15</v>
      </c>
      <c r="BK23" s="90"/>
      <c r="BL23" s="117">
        <f t="shared" si="6"/>
        <v>0.6281800391389433</v>
      </c>
      <c r="BM23" s="118">
        <f t="shared" si="7"/>
        <v>0.2556286802909595</v>
      </c>
      <c r="BN23" s="118">
        <f t="shared" si="8"/>
        <v>0.28940055577610163</v>
      </c>
      <c r="BO23" s="118">
        <f t="shared" si="9"/>
        <v>0.4484079482882452</v>
      </c>
      <c r="BP23" s="118">
        <f t="shared" si="10"/>
        <v>0.8038401660612351</v>
      </c>
      <c r="BQ23" s="119">
        <f t="shared" si="11"/>
        <v>0.7093596059113301</v>
      </c>
      <c r="BR23" s="120">
        <f t="shared" si="15"/>
        <v>3.1348169954668146</v>
      </c>
      <c r="BS23" s="121">
        <f t="shared" si="12"/>
        <v>0.6229021918239814</v>
      </c>
      <c r="BT23" s="122">
        <f t="shared" si="13"/>
        <v>16</v>
      </c>
      <c r="BV23" s="123">
        <f t="shared" si="14"/>
        <v>135.47</v>
      </c>
    </row>
    <row r="24" spans="1:74" ht="12.75">
      <c r="A24" s="97">
        <v>70</v>
      </c>
      <c r="B24" s="98" t="s">
        <v>60</v>
      </c>
      <c r="C24" s="99">
        <v>7.1</v>
      </c>
      <c r="D24" s="100">
        <v>1</v>
      </c>
      <c r="E24" s="100">
        <v>3</v>
      </c>
      <c r="F24" s="100"/>
      <c r="G24" s="100"/>
      <c r="H24" s="100">
        <v>1</v>
      </c>
      <c r="I24" s="100"/>
      <c r="J24" s="100"/>
      <c r="K24" s="100"/>
      <c r="L24" s="101">
        <f t="shared" si="0"/>
        <v>12.1</v>
      </c>
      <c r="M24" s="102">
        <v>11.94</v>
      </c>
      <c r="N24" s="103">
        <v>1</v>
      </c>
      <c r="O24" s="103">
        <v>3</v>
      </c>
      <c r="P24" s="103"/>
      <c r="Q24" s="103">
        <v>2</v>
      </c>
      <c r="R24" s="103">
        <v>1</v>
      </c>
      <c r="S24" s="103"/>
      <c r="T24" s="103"/>
      <c r="U24" s="103"/>
      <c r="V24" s="104">
        <f t="shared" si="1"/>
        <v>20.939999999999998</v>
      </c>
      <c r="W24" s="105">
        <v>10.07</v>
      </c>
      <c r="X24" s="106">
        <v>3</v>
      </c>
      <c r="Y24" s="106">
        <v>1</v>
      </c>
      <c r="Z24" s="106"/>
      <c r="AA24" s="106">
        <v>1</v>
      </c>
      <c r="AB24" s="106"/>
      <c r="AC24" s="106"/>
      <c r="AD24" s="106"/>
      <c r="AE24" s="106"/>
      <c r="AF24" s="107">
        <f t="shared" si="2"/>
        <v>12.07</v>
      </c>
      <c r="AG24" s="108">
        <v>28.77</v>
      </c>
      <c r="AH24" s="109"/>
      <c r="AI24" s="109">
        <v>9</v>
      </c>
      <c r="AJ24" s="109">
        <v>2</v>
      </c>
      <c r="AK24" s="109">
        <v>1</v>
      </c>
      <c r="AL24" s="109"/>
      <c r="AM24" s="109"/>
      <c r="AN24" s="109"/>
      <c r="AO24" s="109"/>
      <c r="AP24" s="110">
        <f t="shared" si="3"/>
        <v>32.769999999999996</v>
      </c>
      <c r="AQ24" s="111">
        <v>19.87</v>
      </c>
      <c r="AR24" s="112"/>
      <c r="AS24" s="112">
        <v>8</v>
      </c>
      <c r="AT24" s="112"/>
      <c r="AU24" s="112"/>
      <c r="AV24" s="112">
        <v>3</v>
      </c>
      <c r="AW24" s="112"/>
      <c r="AX24" s="112"/>
      <c r="AY24" s="112"/>
      <c r="AZ24" s="113">
        <f t="shared" si="4"/>
        <v>34.870000000000005</v>
      </c>
      <c r="BA24" s="114">
        <v>10.53</v>
      </c>
      <c r="BB24" s="115"/>
      <c r="BC24" s="115">
        <v>7</v>
      </c>
      <c r="BD24" s="115">
        <v>1</v>
      </c>
      <c r="BE24" s="115"/>
      <c r="BF24" s="115"/>
      <c r="BG24" s="115"/>
      <c r="BH24" s="115"/>
      <c r="BI24" s="115"/>
      <c r="BJ24" s="116">
        <f t="shared" si="5"/>
        <v>11.53</v>
      </c>
      <c r="BK24" s="90"/>
      <c r="BL24" s="117">
        <f t="shared" si="6"/>
        <v>0.5305785123966942</v>
      </c>
      <c r="BM24" s="118">
        <f t="shared" si="7"/>
        <v>0.3524355300859599</v>
      </c>
      <c r="BN24" s="118">
        <f t="shared" si="8"/>
        <v>0.603976801988401</v>
      </c>
      <c r="BO24" s="118">
        <f t="shared" si="9"/>
        <v>0.5715593530668295</v>
      </c>
      <c r="BP24" s="118">
        <f t="shared" si="10"/>
        <v>0.44422139374820757</v>
      </c>
      <c r="BQ24" s="119">
        <f t="shared" si="11"/>
        <v>0.6244579358196011</v>
      </c>
      <c r="BR24" s="120">
        <f t="shared" si="15"/>
        <v>3.1272295271056927</v>
      </c>
      <c r="BS24" s="121">
        <f t="shared" si="12"/>
        <v>0.6213945278425201</v>
      </c>
      <c r="BT24" s="122">
        <f t="shared" si="13"/>
        <v>17</v>
      </c>
      <c r="BV24" s="123">
        <f t="shared" si="14"/>
        <v>124.28</v>
      </c>
    </row>
    <row r="25" spans="1:74" ht="12.75">
      <c r="A25" s="97">
        <v>31</v>
      </c>
      <c r="B25" s="98" t="s">
        <v>113</v>
      </c>
      <c r="C25" s="99">
        <v>8.48</v>
      </c>
      <c r="D25" s="100">
        <v>1</v>
      </c>
      <c r="E25" s="100">
        <v>2</v>
      </c>
      <c r="F25" s="100"/>
      <c r="G25" s="100">
        <v>2</v>
      </c>
      <c r="H25" s="100"/>
      <c r="I25" s="100"/>
      <c r="J25" s="100"/>
      <c r="K25" s="100"/>
      <c r="L25" s="101">
        <f t="shared" si="0"/>
        <v>12.48</v>
      </c>
      <c r="M25" s="102">
        <v>13.39</v>
      </c>
      <c r="N25" s="103">
        <v>1</v>
      </c>
      <c r="O25" s="103">
        <v>3</v>
      </c>
      <c r="P25" s="103"/>
      <c r="Q25" s="103">
        <v>3</v>
      </c>
      <c r="R25" s="103"/>
      <c r="S25" s="103"/>
      <c r="T25" s="103"/>
      <c r="U25" s="103"/>
      <c r="V25" s="104">
        <f t="shared" si="1"/>
        <v>19.39</v>
      </c>
      <c r="W25" s="105">
        <v>9.48</v>
      </c>
      <c r="X25" s="106">
        <v>3</v>
      </c>
      <c r="Y25" s="106"/>
      <c r="Z25" s="106"/>
      <c r="AA25" s="106"/>
      <c r="AB25" s="106">
        <v>2</v>
      </c>
      <c r="AC25" s="106"/>
      <c r="AD25" s="106"/>
      <c r="AE25" s="106">
        <v>1</v>
      </c>
      <c r="AF25" s="107">
        <f t="shared" si="2"/>
        <v>22.48</v>
      </c>
      <c r="AG25" s="108">
        <v>17.26</v>
      </c>
      <c r="AH25" s="109"/>
      <c r="AI25" s="109">
        <v>8</v>
      </c>
      <c r="AJ25" s="109">
        <v>2</v>
      </c>
      <c r="AK25" s="109">
        <v>2</v>
      </c>
      <c r="AL25" s="109"/>
      <c r="AM25" s="109"/>
      <c r="AN25" s="109"/>
      <c r="AO25" s="109">
        <v>6</v>
      </c>
      <c r="AP25" s="110">
        <f t="shared" si="3"/>
        <v>41.260000000000005</v>
      </c>
      <c r="AQ25" s="111">
        <v>17.18</v>
      </c>
      <c r="AR25" s="112"/>
      <c r="AS25" s="112">
        <v>11</v>
      </c>
      <c r="AT25" s="112"/>
      <c r="AU25" s="112"/>
      <c r="AV25" s="112"/>
      <c r="AW25" s="112"/>
      <c r="AX25" s="112"/>
      <c r="AY25" s="112"/>
      <c r="AZ25" s="113">
        <f t="shared" si="4"/>
        <v>17.18</v>
      </c>
      <c r="BA25" s="114">
        <v>10.15</v>
      </c>
      <c r="BB25" s="115"/>
      <c r="BC25" s="115">
        <v>6</v>
      </c>
      <c r="BD25" s="115">
        <v>1</v>
      </c>
      <c r="BE25" s="115">
        <v>1</v>
      </c>
      <c r="BF25" s="115"/>
      <c r="BG25" s="115"/>
      <c r="BH25" s="115"/>
      <c r="BI25" s="115"/>
      <c r="BJ25" s="116">
        <f t="shared" si="5"/>
        <v>13.15</v>
      </c>
      <c r="BK25" s="90"/>
      <c r="BL25" s="117">
        <f t="shared" si="6"/>
        <v>0.5144230769230769</v>
      </c>
      <c r="BM25" s="118">
        <f t="shared" si="7"/>
        <v>0.3806085611139763</v>
      </c>
      <c r="BN25" s="118">
        <f t="shared" si="8"/>
        <v>0.324288256227758</v>
      </c>
      <c r="BO25" s="118">
        <f t="shared" si="9"/>
        <v>0.4539505574406204</v>
      </c>
      <c r="BP25" s="118">
        <f t="shared" si="10"/>
        <v>0.9016298020954598</v>
      </c>
      <c r="BQ25" s="119">
        <f t="shared" si="11"/>
        <v>0.5475285171102662</v>
      </c>
      <c r="BR25" s="120">
        <f t="shared" si="15"/>
        <v>3.1224287709111573</v>
      </c>
      <c r="BS25" s="121">
        <f t="shared" si="12"/>
        <v>0.6204405960626705</v>
      </c>
      <c r="BT25" s="122">
        <f t="shared" si="13"/>
        <v>18</v>
      </c>
      <c r="BV25" s="123">
        <f t="shared" si="14"/>
        <v>125.94000000000003</v>
      </c>
    </row>
    <row r="26" spans="1:74" ht="12.75">
      <c r="A26" s="97">
        <v>20</v>
      </c>
      <c r="B26" s="98" t="s">
        <v>142</v>
      </c>
      <c r="C26" s="99">
        <v>8.02</v>
      </c>
      <c r="D26" s="100">
        <v>1</v>
      </c>
      <c r="E26" s="100">
        <v>3</v>
      </c>
      <c r="F26" s="100"/>
      <c r="G26" s="100">
        <v>1</v>
      </c>
      <c r="H26" s="100"/>
      <c r="I26" s="100"/>
      <c r="J26" s="100"/>
      <c r="K26" s="100"/>
      <c r="L26" s="101">
        <f t="shared" si="0"/>
        <v>10.02</v>
      </c>
      <c r="M26" s="102">
        <v>15.07</v>
      </c>
      <c r="N26" s="103">
        <v>1</v>
      </c>
      <c r="O26" s="103">
        <v>3</v>
      </c>
      <c r="P26" s="103"/>
      <c r="Q26" s="103">
        <v>1</v>
      </c>
      <c r="R26" s="103">
        <v>2</v>
      </c>
      <c r="S26" s="103"/>
      <c r="T26" s="103"/>
      <c r="U26" s="103"/>
      <c r="V26" s="104">
        <f t="shared" si="1"/>
        <v>27.07</v>
      </c>
      <c r="W26" s="105">
        <v>10.4</v>
      </c>
      <c r="X26" s="106">
        <v>3</v>
      </c>
      <c r="Y26" s="106"/>
      <c r="Z26" s="106"/>
      <c r="AA26" s="106">
        <v>1</v>
      </c>
      <c r="AB26" s="106">
        <v>1</v>
      </c>
      <c r="AC26" s="106"/>
      <c r="AD26" s="106"/>
      <c r="AE26" s="106"/>
      <c r="AF26" s="107">
        <f t="shared" si="2"/>
        <v>17.4</v>
      </c>
      <c r="AG26" s="108">
        <v>23.79</v>
      </c>
      <c r="AH26" s="109"/>
      <c r="AI26" s="109">
        <v>4</v>
      </c>
      <c r="AJ26" s="109">
        <v>3</v>
      </c>
      <c r="AK26" s="109">
        <v>3</v>
      </c>
      <c r="AL26" s="109">
        <v>2</v>
      </c>
      <c r="AM26" s="109"/>
      <c r="AN26" s="109"/>
      <c r="AO26" s="109"/>
      <c r="AP26" s="110">
        <f t="shared" si="3"/>
        <v>42.79</v>
      </c>
      <c r="AQ26" s="111">
        <v>22.31</v>
      </c>
      <c r="AR26" s="112"/>
      <c r="AS26" s="112">
        <v>11</v>
      </c>
      <c r="AT26" s="112"/>
      <c r="AU26" s="112"/>
      <c r="AV26" s="112"/>
      <c r="AW26" s="112"/>
      <c r="AX26" s="112"/>
      <c r="AY26" s="112"/>
      <c r="AZ26" s="113">
        <f t="shared" si="4"/>
        <v>22.31</v>
      </c>
      <c r="BA26" s="114">
        <v>10.63</v>
      </c>
      <c r="BB26" s="115"/>
      <c r="BC26" s="115">
        <v>7</v>
      </c>
      <c r="BD26" s="115">
        <v>1</v>
      </c>
      <c r="BE26" s="115"/>
      <c r="BF26" s="115"/>
      <c r="BG26" s="115"/>
      <c r="BH26" s="115"/>
      <c r="BI26" s="115"/>
      <c r="BJ26" s="116">
        <f t="shared" si="5"/>
        <v>11.63</v>
      </c>
      <c r="BK26" s="90"/>
      <c r="BL26" s="117">
        <f t="shared" si="6"/>
        <v>0.6407185628742516</v>
      </c>
      <c r="BM26" s="118">
        <f t="shared" si="7"/>
        <v>0.2726265238271149</v>
      </c>
      <c r="BN26" s="118">
        <f t="shared" si="8"/>
        <v>0.41896551724137937</v>
      </c>
      <c r="BO26" s="118">
        <f t="shared" si="9"/>
        <v>0.43771909324608554</v>
      </c>
      <c r="BP26" s="118">
        <f t="shared" si="10"/>
        <v>0.6943074854325415</v>
      </c>
      <c r="BQ26" s="119">
        <f t="shared" si="11"/>
        <v>0.6190885640584695</v>
      </c>
      <c r="BR26" s="120">
        <f t="shared" si="15"/>
        <v>3.083425746679842</v>
      </c>
      <c r="BS26" s="121">
        <f t="shared" si="12"/>
        <v>0.6126905202794325</v>
      </c>
      <c r="BT26" s="122">
        <f t="shared" si="13"/>
        <v>19</v>
      </c>
      <c r="BV26" s="123">
        <f t="shared" si="14"/>
        <v>131.22</v>
      </c>
    </row>
    <row r="27" spans="1:74" ht="12.75">
      <c r="A27" s="97">
        <v>11</v>
      </c>
      <c r="B27" s="125" t="s">
        <v>80</v>
      </c>
      <c r="C27" s="99">
        <v>7.76</v>
      </c>
      <c r="D27" s="100">
        <v>1</v>
      </c>
      <c r="E27" s="100">
        <v>2</v>
      </c>
      <c r="F27" s="100">
        <v>1</v>
      </c>
      <c r="G27" s="100">
        <v>1</v>
      </c>
      <c r="H27" s="100"/>
      <c r="I27" s="100"/>
      <c r="J27" s="100">
        <v>1</v>
      </c>
      <c r="K27" s="100"/>
      <c r="L27" s="101">
        <f t="shared" si="0"/>
        <v>20.759999999999998</v>
      </c>
      <c r="M27" s="102">
        <v>10.57</v>
      </c>
      <c r="N27" s="103">
        <v>1</v>
      </c>
      <c r="O27" s="103">
        <v>5</v>
      </c>
      <c r="P27" s="103"/>
      <c r="Q27" s="103">
        <v>1</v>
      </c>
      <c r="R27" s="103"/>
      <c r="S27" s="103"/>
      <c r="T27" s="103"/>
      <c r="U27" s="103"/>
      <c r="V27" s="104">
        <f t="shared" si="1"/>
        <v>12.57</v>
      </c>
      <c r="W27" s="105">
        <v>8.84</v>
      </c>
      <c r="X27" s="106">
        <v>3</v>
      </c>
      <c r="Y27" s="106">
        <v>1</v>
      </c>
      <c r="Z27" s="106">
        <v>1</v>
      </c>
      <c r="AA27" s="106"/>
      <c r="AB27" s="106"/>
      <c r="AC27" s="106"/>
      <c r="AD27" s="106"/>
      <c r="AE27" s="106"/>
      <c r="AF27" s="107">
        <f t="shared" si="2"/>
        <v>9.84</v>
      </c>
      <c r="AG27" s="108">
        <v>20.06</v>
      </c>
      <c r="AH27" s="109"/>
      <c r="AI27" s="109">
        <v>4</v>
      </c>
      <c r="AJ27" s="109">
        <v>3</v>
      </c>
      <c r="AK27" s="109">
        <v>4</v>
      </c>
      <c r="AL27" s="109">
        <v>1</v>
      </c>
      <c r="AM27" s="109"/>
      <c r="AN27" s="109"/>
      <c r="AO27" s="109"/>
      <c r="AP27" s="110">
        <f t="shared" si="3"/>
        <v>36.06</v>
      </c>
      <c r="AQ27" s="111">
        <v>20.65</v>
      </c>
      <c r="AR27" s="112"/>
      <c r="AS27" s="112">
        <v>7</v>
      </c>
      <c r="AT27" s="112">
        <v>3</v>
      </c>
      <c r="AU27" s="112">
        <v>1</v>
      </c>
      <c r="AV27" s="112"/>
      <c r="AW27" s="112"/>
      <c r="AX27" s="112">
        <v>1</v>
      </c>
      <c r="AY27" s="112"/>
      <c r="AZ27" s="113">
        <f t="shared" si="4"/>
        <v>35.65</v>
      </c>
      <c r="BA27" s="114">
        <v>11.73</v>
      </c>
      <c r="BB27" s="115"/>
      <c r="BC27" s="115">
        <v>5</v>
      </c>
      <c r="BD27" s="115">
        <v>3</v>
      </c>
      <c r="BE27" s="115"/>
      <c r="BF27" s="115"/>
      <c r="BG27" s="115"/>
      <c r="BH27" s="115"/>
      <c r="BI27" s="115"/>
      <c r="BJ27" s="116">
        <f t="shared" si="5"/>
        <v>14.73</v>
      </c>
      <c r="BK27" s="90"/>
      <c r="BL27" s="117">
        <f t="shared" si="6"/>
        <v>0.30924855491329484</v>
      </c>
      <c r="BM27" s="118">
        <f t="shared" si="7"/>
        <v>0.5871121718377088</v>
      </c>
      <c r="BN27" s="118">
        <f t="shared" si="8"/>
        <v>0.7408536585365854</v>
      </c>
      <c r="BO27" s="118">
        <f t="shared" si="9"/>
        <v>0.5194120909595119</v>
      </c>
      <c r="BP27" s="118">
        <f t="shared" si="10"/>
        <v>0.4345021037868163</v>
      </c>
      <c r="BQ27" s="119">
        <f t="shared" si="11"/>
        <v>0.48879837067209775</v>
      </c>
      <c r="BR27" s="120">
        <f t="shared" si="15"/>
        <v>3.0799269507060147</v>
      </c>
      <c r="BS27" s="121">
        <f t="shared" si="12"/>
        <v>0.6119952938327233</v>
      </c>
      <c r="BT27" s="122">
        <f t="shared" si="13"/>
        <v>20</v>
      </c>
      <c r="BV27" s="123">
        <f t="shared" si="14"/>
        <v>129.60999999999999</v>
      </c>
    </row>
    <row r="28" spans="1:74" ht="12.75">
      <c r="A28" s="97">
        <v>33</v>
      </c>
      <c r="B28" s="98" t="s">
        <v>114</v>
      </c>
      <c r="C28" s="99">
        <v>13.52</v>
      </c>
      <c r="D28" s="100">
        <v>1</v>
      </c>
      <c r="E28" s="100">
        <v>2</v>
      </c>
      <c r="F28" s="100"/>
      <c r="G28" s="100">
        <v>2</v>
      </c>
      <c r="H28" s="100"/>
      <c r="I28" s="100"/>
      <c r="J28" s="100"/>
      <c r="K28" s="100"/>
      <c r="L28" s="101">
        <f t="shared" si="0"/>
        <v>17.52</v>
      </c>
      <c r="M28" s="102">
        <v>14.07</v>
      </c>
      <c r="N28" s="103">
        <v>1</v>
      </c>
      <c r="O28" s="103">
        <v>5</v>
      </c>
      <c r="P28" s="103"/>
      <c r="Q28" s="103">
        <v>1</v>
      </c>
      <c r="R28" s="103"/>
      <c r="S28" s="103"/>
      <c r="T28" s="103"/>
      <c r="U28" s="103">
        <v>1</v>
      </c>
      <c r="V28" s="104">
        <f t="shared" si="1"/>
        <v>19.07</v>
      </c>
      <c r="W28" s="105">
        <v>13.8</v>
      </c>
      <c r="X28" s="106">
        <v>3</v>
      </c>
      <c r="Y28" s="106">
        <v>1</v>
      </c>
      <c r="Z28" s="106"/>
      <c r="AA28" s="106">
        <v>1</v>
      </c>
      <c r="AB28" s="106"/>
      <c r="AC28" s="106"/>
      <c r="AD28" s="106"/>
      <c r="AE28" s="106"/>
      <c r="AF28" s="107">
        <f t="shared" si="2"/>
        <v>15.8</v>
      </c>
      <c r="AG28" s="108">
        <v>19.15</v>
      </c>
      <c r="AH28" s="109"/>
      <c r="AI28" s="109">
        <v>9</v>
      </c>
      <c r="AJ28" s="109">
        <v>2</v>
      </c>
      <c r="AK28" s="109">
        <v>1</v>
      </c>
      <c r="AL28" s="109"/>
      <c r="AM28" s="109"/>
      <c r="AN28" s="109"/>
      <c r="AO28" s="109"/>
      <c r="AP28" s="110">
        <f t="shared" si="3"/>
        <v>23.15</v>
      </c>
      <c r="AQ28" s="111">
        <v>23.11</v>
      </c>
      <c r="AR28" s="112"/>
      <c r="AS28" s="112">
        <v>10</v>
      </c>
      <c r="AT28" s="112"/>
      <c r="AU28" s="112"/>
      <c r="AV28" s="112">
        <v>1</v>
      </c>
      <c r="AW28" s="112"/>
      <c r="AX28" s="112"/>
      <c r="AY28" s="112"/>
      <c r="AZ28" s="113">
        <f t="shared" si="4"/>
        <v>28.11</v>
      </c>
      <c r="BA28" s="114">
        <v>11.58</v>
      </c>
      <c r="BB28" s="115"/>
      <c r="BC28" s="115">
        <v>5</v>
      </c>
      <c r="BD28" s="115">
        <v>3</v>
      </c>
      <c r="BE28" s="115"/>
      <c r="BF28" s="115"/>
      <c r="BG28" s="115"/>
      <c r="BH28" s="115"/>
      <c r="BI28" s="115"/>
      <c r="BJ28" s="116">
        <f t="shared" si="5"/>
        <v>14.58</v>
      </c>
      <c r="BK28" s="90"/>
      <c r="BL28" s="117">
        <f t="shared" si="6"/>
        <v>0.3664383561643836</v>
      </c>
      <c r="BM28" s="118">
        <f t="shared" si="7"/>
        <v>0.3869952805453592</v>
      </c>
      <c r="BN28" s="118">
        <f t="shared" si="8"/>
        <v>0.4613924050632911</v>
      </c>
      <c r="BO28" s="118">
        <f t="shared" si="9"/>
        <v>0.8090712742980563</v>
      </c>
      <c r="BP28" s="118">
        <f t="shared" si="10"/>
        <v>0.5510494485948061</v>
      </c>
      <c r="BQ28" s="119">
        <f t="shared" si="11"/>
        <v>0.4938271604938272</v>
      </c>
      <c r="BR28" s="120">
        <f t="shared" si="15"/>
        <v>3.0687739251597232</v>
      </c>
      <c r="BS28" s="121">
        <f t="shared" si="12"/>
        <v>0.609779137652538</v>
      </c>
      <c r="BT28" s="122">
        <f t="shared" si="13"/>
        <v>21</v>
      </c>
      <c r="BV28" s="123">
        <f t="shared" si="14"/>
        <v>118.22999999999999</v>
      </c>
    </row>
    <row r="29" spans="1:74" ht="12.75">
      <c r="A29" s="97">
        <v>67</v>
      </c>
      <c r="B29" s="98" t="s">
        <v>93</v>
      </c>
      <c r="C29" s="99">
        <v>8.81</v>
      </c>
      <c r="D29" s="100">
        <v>1</v>
      </c>
      <c r="E29" s="100">
        <v>2</v>
      </c>
      <c r="F29" s="100"/>
      <c r="G29" s="100">
        <v>1</v>
      </c>
      <c r="H29" s="100">
        <v>1</v>
      </c>
      <c r="I29" s="100"/>
      <c r="J29" s="100"/>
      <c r="K29" s="100"/>
      <c r="L29" s="101">
        <f t="shared" si="0"/>
        <v>15.81</v>
      </c>
      <c r="M29" s="102">
        <v>16.19</v>
      </c>
      <c r="N29" s="103">
        <v>1</v>
      </c>
      <c r="O29" s="103">
        <v>6</v>
      </c>
      <c r="P29" s="103"/>
      <c r="Q29" s="103"/>
      <c r="R29" s="103"/>
      <c r="S29" s="103"/>
      <c r="T29" s="103"/>
      <c r="U29" s="103"/>
      <c r="V29" s="104">
        <f t="shared" si="1"/>
        <v>16.19</v>
      </c>
      <c r="W29" s="105">
        <v>16.99</v>
      </c>
      <c r="X29" s="106">
        <v>3</v>
      </c>
      <c r="Y29" s="106"/>
      <c r="Z29" s="106"/>
      <c r="AA29" s="106">
        <v>2</v>
      </c>
      <c r="AB29" s="106"/>
      <c r="AC29" s="106"/>
      <c r="AD29" s="106"/>
      <c r="AE29" s="106"/>
      <c r="AF29" s="107">
        <f t="shared" si="2"/>
        <v>20.99</v>
      </c>
      <c r="AG29" s="108">
        <v>24.82</v>
      </c>
      <c r="AH29" s="109"/>
      <c r="AI29" s="109">
        <v>8</v>
      </c>
      <c r="AJ29" s="109">
        <v>3</v>
      </c>
      <c r="AK29" s="109">
        <v>1</v>
      </c>
      <c r="AL29" s="109"/>
      <c r="AM29" s="109"/>
      <c r="AN29" s="109"/>
      <c r="AO29" s="109"/>
      <c r="AP29" s="110">
        <f t="shared" si="3"/>
        <v>29.82</v>
      </c>
      <c r="AQ29" s="111">
        <v>21.15</v>
      </c>
      <c r="AR29" s="112"/>
      <c r="AS29" s="112">
        <v>9</v>
      </c>
      <c r="AT29" s="112">
        <v>2</v>
      </c>
      <c r="AU29" s="112"/>
      <c r="AV29" s="112"/>
      <c r="AW29" s="112"/>
      <c r="AX29" s="112"/>
      <c r="AY29" s="112"/>
      <c r="AZ29" s="113">
        <f t="shared" si="4"/>
        <v>23.15</v>
      </c>
      <c r="BA29" s="114">
        <v>9.99</v>
      </c>
      <c r="BB29" s="115"/>
      <c r="BC29" s="115">
        <v>5</v>
      </c>
      <c r="BD29" s="115">
        <v>3</v>
      </c>
      <c r="BE29" s="115"/>
      <c r="BF29" s="115"/>
      <c r="BG29" s="115"/>
      <c r="BH29" s="115"/>
      <c r="BI29" s="115"/>
      <c r="BJ29" s="116">
        <f t="shared" si="5"/>
        <v>12.99</v>
      </c>
      <c r="BK29" s="90"/>
      <c r="BL29" s="117">
        <f t="shared" si="6"/>
        <v>0.4060721062618596</v>
      </c>
      <c r="BM29" s="118">
        <f t="shared" si="7"/>
        <v>0.4558369363804817</v>
      </c>
      <c r="BN29" s="118">
        <f t="shared" si="8"/>
        <v>0.34730824202000954</v>
      </c>
      <c r="BO29" s="118">
        <f t="shared" si="9"/>
        <v>0.6281019450033535</v>
      </c>
      <c r="BP29" s="118">
        <f t="shared" si="10"/>
        <v>0.6691144708423327</v>
      </c>
      <c r="BQ29" s="119">
        <f t="shared" si="11"/>
        <v>0.5542725173210161</v>
      </c>
      <c r="BR29" s="120">
        <f t="shared" si="15"/>
        <v>3.060706217829053</v>
      </c>
      <c r="BS29" s="121">
        <f t="shared" si="12"/>
        <v>0.6081760480346956</v>
      </c>
      <c r="BT29" s="122">
        <f t="shared" si="13"/>
        <v>22</v>
      </c>
      <c r="BV29" s="123">
        <f t="shared" si="14"/>
        <v>118.95</v>
      </c>
    </row>
    <row r="30" spans="1:74" ht="12.75">
      <c r="A30" s="97">
        <v>10</v>
      </c>
      <c r="B30" s="98" t="s">
        <v>133</v>
      </c>
      <c r="C30" s="99">
        <v>7.79</v>
      </c>
      <c r="D30" s="100">
        <v>1</v>
      </c>
      <c r="E30" s="100">
        <v>3</v>
      </c>
      <c r="F30" s="100"/>
      <c r="G30" s="100"/>
      <c r="H30" s="100">
        <v>1</v>
      </c>
      <c r="I30" s="100"/>
      <c r="J30" s="100"/>
      <c r="K30" s="100"/>
      <c r="L30" s="101">
        <f t="shared" si="0"/>
        <v>12.79</v>
      </c>
      <c r="M30" s="102">
        <v>13.83</v>
      </c>
      <c r="N30" s="103">
        <v>1</v>
      </c>
      <c r="O30" s="103">
        <v>4</v>
      </c>
      <c r="P30" s="103"/>
      <c r="Q30" s="103"/>
      <c r="R30" s="103">
        <v>2</v>
      </c>
      <c r="S30" s="103"/>
      <c r="T30" s="103">
        <v>2</v>
      </c>
      <c r="U30" s="103"/>
      <c r="V30" s="104">
        <f t="shared" si="1"/>
        <v>43.83</v>
      </c>
      <c r="W30" s="105">
        <v>11.59</v>
      </c>
      <c r="X30" s="106">
        <v>3</v>
      </c>
      <c r="Y30" s="106">
        <v>1</v>
      </c>
      <c r="Z30" s="106">
        <v>1</v>
      </c>
      <c r="AA30" s="106"/>
      <c r="AB30" s="106"/>
      <c r="AC30" s="106"/>
      <c r="AD30" s="106"/>
      <c r="AE30" s="106"/>
      <c r="AF30" s="107">
        <f t="shared" si="2"/>
        <v>12.59</v>
      </c>
      <c r="AG30" s="108">
        <v>30.59</v>
      </c>
      <c r="AH30" s="109"/>
      <c r="AI30" s="109">
        <v>6</v>
      </c>
      <c r="AJ30" s="109">
        <v>3</v>
      </c>
      <c r="AK30" s="109">
        <v>2</v>
      </c>
      <c r="AL30" s="109">
        <v>1</v>
      </c>
      <c r="AM30" s="109"/>
      <c r="AN30" s="109"/>
      <c r="AO30" s="109"/>
      <c r="AP30" s="110">
        <f t="shared" si="3"/>
        <v>42.59</v>
      </c>
      <c r="AQ30" s="111">
        <v>18.38</v>
      </c>
      <c r="AR30" s="112"/>
      <c r="AS30" s="112">
        <v>9</v>
      </c>
      <c r="AT30" s="112"/>
      <c r="AU30" s="112"/>
      <c r="AV30" s="112">
        <v>2</v>
      </c>
      <c r="AW30" s="112"/>
      <c r="AX30" s="112"/>
      <c r="AY30" s="112"/>
      <c r="AZ30" s="113">
        <f t="shared" si="4"/>
        <v>28.38</v>
      </c>
      <c r="BA30" s="114">
        <v>9.52</v>
      </c>
      <c r="BB30" s="115"/>
      <c r="BC30" s="115">
        <v>8</v>
      </c>
      <c r="BD30" s="115"/>
      <c r="BE30" s="115"/>
      <c r="BF30" s="115"/>
      <c r="BG30" s="115"/>
      <c r="BH30" s="115"/>
      <c r="BI30" s="115"/>
      <c r="BJ30" s="116">
        <f t="shared" si="5"/>
        <v>9.52</v>
      </c>
      <c r="BK30" s="90"/>
      <c r="BL30" s="117">
        <f t="shared" si="6"/>
        <v>0.5019546520719312</v>
      </c>
      <c r="BM30" s="118">
        <f t="shared" si="7"/>
        <v>0.16837782340862423</v>
      </c>
      <c r="BN30" s="118">
        <f t="shared" si="8"/>
        <v>0.5790309769658459</v>
      </c>
      <c r="BO30" s="118">
        <f t="shared" si="9"/>
        <v>0.4397745949753463</v>
      </c>
      <c r="BP30" s="118">
        <f t="shared" si="10"/>
        <v>0.5458069062720226</v>
      </c>
      <c r="BQ30" s="119">
        <f t="shared" si="11"/>
        <v>0.7563025210084034</v>
      </c>
      <c r="BR30" s="120">
        <f t="shared" si="15"/>
        <v>2.9912474747021736</v>
      </c>
      <c r="BS30" s="121">
        <f t="shared" si="12"/>
        <v>0.5943742843599298</v>
      </c>
      <c r="BT30" s="122">
        <f t="shared" si="13"/>
        <v>23</v>
      </c>
      <c r="BV30" s="123">
        <f t="shared" si="14"/>
        <v>149.70000000000002</v>
      </c>
    </row>
    <row r="31" spans="1:74" ht="12.75">
      <c r="A31" s="97">
        <v>60</v>
      </c>
      <c r="B31" s="98" t="s">
        <v>67</v>
      </c>
      <c r="C31" s="99">
        <v>7.94</v>
      </c>
      <c r="D31" s="100">
        <v>1</v>
      </c>
      <c r="E31" s="100">
        <v>3</v>
      </c>
      <c r="F31" s="100"/>
      <c r="G31" s="100">
        <v>1</v>
      </c>
      <c r="H31" s="100"/>
      <c r="I31" s="100"/>
      <c r="J31" s="100"/>
      <c r="K31" s="100"/>
      <c r="L31" s="101">
        <f t="shared" si="0"/>
        <v>9.940000000000001</v>
      </c>
      <c r="M31" s="102">
        <v>14.36</v>
      </c>
      <c r="N31" s="103">
        <v>1</v>
      </c>
      <c r="O31" s="103">
        <v>4</v>
      </c>
      <c r="P31" s="103"/>
      <c r="Q31" s="103"/>
      <c r="R31" s="103">
        <v>2</v>
      </c>
      <c r="S31" s="103"/>
      <c r="T31" s="103">
        <v>1</v>
      </c>
      <c r="U31" s="103"/>
      <c r="V31" s="104">
        <f t="shared" si="1"/>
        <v>34.36</v>
      </c>
      <c r="W31" s="105">
        <v>11.36</v>
      </c>
      <c r="X31" s="106">
        <v>3</v>
      </c>
      <c r="Y31" s="106">
        <v>1</v>
      </c>
      <c r="Z31" s="106"/>
      <c r="AA31" s="106">
        <v>1</v>
      </c>
      <c r="AB31" s="106"/>
      <c r="AC31" s="106"/>
      <c r="AD31" s="106"/>
      <c r="AE31" s="106"/>
      <c r="AF31" s="107">
        <f t="shared" si="2"/>
        <v>13.36</v>
      </c>
      <c r="AG31" s="108">
        <v>27.18</v>
      </c>
      <c r="AH31" s="109"/>
      <c r="AI31" s="109">
        <v>7</v>
      </c>
      <c r="AJ31" s="109">
        <v>2</v>
      </c>
      <c r="AK31" s="109">
        <v>1</v>
      </c>
      <c r="AL31" s="109">
        <v>2</v>
      </c>
      <c r="AM31" s="109"/>
      <c r="AN31" s="109"/>
      <c r="AO31" s="109"/>
      <c r="AP31" s="110">
        <f t="shared" si="3"/>
        <v>41.18</v>
      </c>
      <c r="AQ31" s="111">
        <v>25.59</v>
      </c>
      <c r="AR31" s="112"/>
      <c r="AS31" s="112">
        <v>9</v>
      </c>
      <c r="AT31" s="112">
        <v>1</v>
      </c>
      <c r="AU31" s="112"/>
      <c r="AV31" s="112">
        <v>1</v>
      </c>
      <c r="AW31" s="112"/>
      <c r="AX31" s="112"/>
      <c r="AY31" s="112"/>
      <c r="AZ31" s="113">
        <f t="shared" si="4"/>
        <v>31.59</v>
      </c>
      <c r="BA31" s="114">
        <v>10.31</v>
      </c>
      <c r="BB31" s="115"/>
      <c r="BC31" s="115">
        <v>7</v>
      </c>
      <c r="BD31" s="115">
        <v>1</v>
      </c>
      <c r="BE31" s="115"/>
      <c r="BF31" s="115"/>
      <c r="BG31" s="115"/>
      <c r="BH31" s="115"/>
      <c r="BI31" s="115"/>
      <c r="BJ31" s="116">
        <f t="shared" si="5"/>
        <v>11.31</v>
      </c>
      <c r="BK31" s="90"/>
      <c r="BL31" s="117">
        <f t="shared" si="6"/>
        <v>0.6458752515090542</v>
      </c>
      <c r="BM31" s="118">
        <f t="shared" si="7"/>
        <v>0.21478463329452852</v>
      </c>
      <c r="BN31" s="118">
        <f t="shared" si="8"/>
        <v>0.5456586826347306</v>
      </c>
      <c r="BO31" s="118">
        <f t="shared" si="9"/>
        <v>0.45483244293346287</v>
      </c>
      <c r="BP31" s="118">
        <f t="shared" si="10"/>
        <v>0.49034504590060146</v>
      </c>
      <c r="BQ31" s="119">
        <f t="shared" si="11"/>
        <v>0.636604774535809</v>
      </c>
      <c r="BR31" s="120">
        <f t="shared" si="15"/>
        <v>2.988100830808187</v>
      </c>
      <c r="BS31" s="121">
        <f t="shared" si="12"/>
        <v>0.5937490321103446</v>
      </c>
      <c r="BT31" s="122">
        <f t="shared" si="13"/>
        <v>24</v>
      </c>
      <c r="BV31" s="123">
        <f t="shared" si="14"/>
        <v>141.74</v>
      </c>
    </row>
    <row r="32" spans="1:74" ht="12.75">
      <c r="A32" s="97">
        <v>48</v>
      </c>
      <c r="B32" s="125" t="s">
        <v>124</v>
      </c>
      <c r="C32" s="99">
        <v>8.87</v>
      </c>
      <c r="D32" s="100">
        <v>1</v>
      </c>
      <c r="E32" s="100">
        <v>4</v>
      </c>
      <c r="F32" s="100"/>
      <c r="G32" s="100"/>
      <c r="H32" s="100"/>
      <c r="I32" s="100"/>
      <c r="J32" s="100"/>
      <c r="K32" s="100"/>
      <c r="L32" s="101">
        <f t="shared" si="0"/>
        <v>8.87</v>
      </c>
      <c r="M32" s="102">
        <v>13.68</v>
      </c>
      <c r="N32" s="103">
        <v>1</v>
      </c>
      <c r="O32" s="103">
        <v>4</v>
      </c>
      <c r="P32" s="103"/>
      <c r="Q32" s="103">
        <v>2</v>
      </c>
      <c r="R32" s="103"/>
      <c r="S32" s="103"/>
      <c r="T32" s="103"/>
      <c r="U32" s="103"/>
      <c r="V32" s="104">
        <f t="shared" si="1"/>
        <v>17.68</v>
      </c>
      <c r="W32" s="105">
        <v>12.47</v>
      </c>
      <c r="X32" s="106">
        <v>3</v>
      </c>
      <c r="Y32" s="106">
        <v>1</v>
      </c>
      <c r="Z32" s="106"/>
      <c r="AA32" s="106"/>
      <c r="AB32" s="106">
        <v>1</v>
      </c>
      <c r="AC32" s="106"/>
      <c r="AD32" s="106"/>
      <c r="AE32" s="106">
        <v>1</v>
      </c>
      <c r="AF32" s="107">
        <f t="shared" si="2"/>
        <v>20.47</v>
      </c>
      <c r="AG32" s="108">
        <v>27.47</v>
      </c>
      <c r="AH32" s="109"/>
      <c r="AI32" s="109">
        <v>5</v>
      </c>
      <c r="AJ32" s="109">
        <v>3</v>
      </c>
      <c r="AK32" s="109">
        <v>2</v>
      </c>
      <c r="AL32" s="109">
        <v>2</v>
      </c>
      <c r="AM32" s="109"/>
      <c r="AN32" s="109"/>
      <c r="AO32" s="109"/>
      <c r="AP32" s="110">
        <f t="shared" si="3"/>
        <v>44.47</v>
      </c>
      <c r="AQ32" s="111">
        <v>26.14</v>
      </c>
      <c r="AR32" s="112"/>
      <c r="AS32" s="112">
        <v>7</v>
      </c>
      <c r="AT32" s="112"/>
      <c r="AU32" s="112">
        <v>1</v>
      </c>
      <c r="AV32" s="112">
        <v>3</v>
      </c>
      <c r="AW32" s="112"/>
      <c r="AX32" s="112">
        <v>1</v>
      </c>
      <c r="AY32" s="112"/>
      <c r="AZ32" s="113">
        <f t="shared" si="4"/>
        <v>53.14</v>
      </c>
      <c r="BA32" s="114">
        <v>8.26</v>
      </c>
      <c r="BB32" s="115"/>
      <c r="BC32" s="115">
        <v>7</v>
      </c>
      <c r="BD32" s="115">
        <v>1</v>
      </c>
      <c r="BE32" s="115"/>
      <c r="BF32" s="115"/>
      <c r="BG32" s="115"/>
      <c r="BH32" s="115"/>
      <c r="BI32" s="115"/>
      <c r="BJ32" s="116">
        <f t="shared" si="5"/>
        <v>9.26</v>
      </c>
      <c r="BK32" s="90"/>
      <c r="BL32" s="117">
        <f t="shared" si="6"/>
        <v>0.7237880496054115</v>
      </c>
      <c r="BM32" s="118">
        <f t="shared" si="7"/>
        <v>0.417420814479638</v>
      </c>
      <c r="BN32" s="118">
        <f t="shared" si="8"/>
        <v>0.35613092330239376</v>
      </c>
      <c r="BO32" s="118">
        <f t="shared" si="9"/>
        <v>0.42118281987856987</v>
      </c>
      <c r="BP32" s="118">
        <f t="shared" si="10"/>
        <v>0.2914941663530297</v>
      </c>
      <c r="BQ32" s="119">
        <f t="shared" si="11"/>
        <v>0.7775377969762419</v>
      </c>
      <c r="BR32" s="120">
        <f t="shared" si="15"/>
        <v>2.987554570595285</v>
      </c>
      <c r="BS32" s="121">
        <f t="shared" si="12"/>
        <v>0.5936404877569055</v>
      </c>
      <c r="BT32" s="122">
        <f t="shared" si="13"/>
        <v>25</v>
      </c>
      <c r="BV32" s="123">
        <f t="shared" si="14"/>
        <v>153.89</v>
      </c>
    </row>
    <row r="33" spans="1:74" ht="12.75">
      <c r="A33" s="97">
        <v>30</v>
      </c>
      <c r="B33" s="98" t="s">
        <v>112</v>
      </c>
      <c r="C33" s="99">
        <v>8.22</v>
      </c>
      <c r="D33" s="100">
        <v>1</v>
      </c>
      <c r="E33" s="100">
        <v>2</v>
      </c>
      <c r="F33" s="100"/>
      <c r="G33" s="100">
        <v>1</v>
      </c>
      <c r="H33" s="100">
        <v>1</v>
      </c>
      <c r="I33" s="100"/>
      <c r="J33" s="100"/>
      <c r="K33" s="100"/>
      <c r="L33" s="101">
        <f t="shared" si="0"/>
        <v>15.22</v>
      </c>
      <c r="M33" s="102">
        <v>13.01</v>
      </c>
      <c r="N33" s="103">
        <v>1</v>
      </c>
      <c r="O33" s="103">
        <v>4</v>
      </c>
      <c r="P33" s="103"/>
      <c r="Q33" s="103"/>
      <c r="R33" s="103">
        <v>2</v>
      </c>
      <c r="S33" s="103"/>
      <c r="T33" s="103">
        <v>1</v>
      </c>
      <c r="U33" s="103"/>
      <c r="V33" s="104">
        <f t="shared" si="1"/>
        <v>33.01</v>
      </c>
      <c r="W33" s="105">
        <v>10.53</v>
      </c>
      <c r="X33" s="106">
        <v>3</v>
      </c>
      <c r="Y33" s="106"/>
      <c r="Z33" s="106"/>
      <c r="AA33" s="106">
        <v>1</v>
      </c>
      <c r="AB33" s="106">
        <v>1</v>
      </c>
      <c r="AC33" s="106"/>
      <c r="AD33" s="106"/>
      <c r="AE33" s="106"/>
      <c r="AF33" s="107">
        <f t="shared" si="2"/>
        <v>17.53</v>
      </c>
      <c r="AG33" s="108">
        <v>17.59</v>
      </c>
      <c r="AH33" s="109"/>
      <c r="AI33" s="109">
        <v>4</v>
      </c>
      <c r="AJ33" s="109">
        <v>7</v>
      </c>
      <c r="AK33" s="109">
        <v>1</v>
      </c>
      <c r="AL33" s="109"/>
      <c r="AM33" s="109"/>
      <c r="AN33" s="109"/>
      <c r="AO33" s="109"/>
      <c r="AP33" s="110">
        <f t="shared" si="3"/>
        <v>26.59</v>
      </c>
      <c r="AQ33" s="111">
        <v>16.55</v>
      </c>
      <c r="AR33" s="112"/>
      <c r="AS33" s="112">
        <v>9</v>
      </c>
      <c r="AT33" s="112">
        <v>1</v>
      </c>
      <c r="AU33" s="112"/>
      <c r="AV33" s="112">
        <v>1</v>
      </c>
      <c r="AW33" s="112"/>
      <c r="AX33" s="112"/>
      <c r="AY33" s="112"/>
      <c r="AZ33" s="113">
        <f t="shared" si="4"/>
        <v>22.55</v>
      </c>
      <c r="BA33" s="114">
        <v>11.49</v>
      </c>
      <c r="BB33" s="115"/>
      <c r="BC33" s="115">
        <v>6</v>
      </c>
      <c r="BD33" s="115">
        <v>2</v>
      </c>
      <c r="BE33" s="115"/>
      <c r="BF33" s="115"/>
      <c r="BG33" s="115"/>
      <c r="BH33" s="115"/>
      <c r="BI33" s="115"/>
      <c r="BJ33" s="116">
        <f t="shared" si="5"/>
        <v>13.49</v>
      </c>
      <c r="BK33" s="90"/>
      <c r="BL33" s="117">
        <f t="shared" si="6"/>
        <v>0.42181340341655715</v>
      </c>
      <c r="BM33" s="118">
        <f t="shared" si="7"/>
        <v>0.22356861557103908</v>
      </c>
      <c r="BN33" s="118">
        <f t="shared" si="8"/>
        <v>0.41585852823730746</v>
      </c>
      <c r="BO33" s="118">
        <f t="shared" si="9"/>
        <v>0.7044001504324935</v>
      </c>
      <c r="BP33" s="118">
        <f t="shared" si="10"/>
        <v>0.6869179600886918</v>
      </c>
      <c r="BQ33" s="119">
        <f t="shared" si="11"/>
        <v>0.5337286879169756</v>
      </c>
      <c r="BR33" s="120">
        <f t="shared" si="15"/>
        <v>2.9862873456630643</v>
      </c>
      <c r="BS33" s="121">
        <f t="shared" si="12"/>
        <v>0.5933886844813216</v>
      </c>
      <c r="BT33" s="122">
        <f t="shared" si="13"/>
        <v>26</v>
      </c>
      <c r="BV33" s="123">
        <f t="shared" si="14"/>
        <v>128.39</v>
      </c>
    </row>
    <row r="34" spans="1:74" ht="12.75">
      <c r="A34" s="97"/>
      <c r="B34" s="98" t="s">
        <v>139</v>
      </c>
      <c r="C34" s="99">
        <v>12.37</v>
      </c>
      <c r="D34" s="100">
        <v>1</v>
      </c>
      <c r="E34" s="100">
        <v>4</v>
      </c>
      <c r="F34" s="100"/>
      <c r="G34" s="100"/>
      <c r="H34" s="100"/>
      <c r="I34" s="100"/>
      <c r="J34" s="100"/>
      <c r="K34" s="100"/>
      <c r="L34" s="101">
        <f t="shared" si="0"/>
        <v>12.37</v>
      </c>
      <c r="M34" s="102">
        <v>12.63</v>
      </c>
      <c r="N34" s="103">
        <v>1</v>
      </c>
      <c r="O34" s="103">
        <v>6</v>
      </c>
      <c r="P34" s="103"/>
      <c r="Q34" s="103"/>
      <c r="R34" s="103"/>
      <c r="S34" s="103"/>
      <c r="T34" s="103"/>
      <c r="U34" s="103"/>
      <c r="V34" s="104">
        <f t="shared" si="1"/>
        <v>12.63</v>
      </c>
      <c r="W34" s="105">
        <v>12.94</v>
      </c>
      <c r="X34" s="106">
        <v>3</v>
      </c>
      <c r="Y34" s="106"/>
      <c r="Z34" s="106"/>
      <c r="AA34" s="106"/>
      <c r="AB34" s="106">
        <v>2</v>
      </c>
      <c r="AC34" s="106"/>
      <c r="AD34" s="106"/>
      <c r="AE34" s="106"/>
      <c r="AF34" s="107">
        <f t="shared" si="2"/>
        <v>22.939999999999998</v>
      </c>
      <c r="AG34" s="108">
        <v>28.02</v>
      </c>
      <c r="AH34" s="109"/>
      <c r="AI34" s="109">
        <v>9</v>
      </c>
      <c r="AJ34" s="109">
        <v>2</v>
      </c>
      <c r="AK34" s="109">
        <v>1</v>
      </c>
      <c r="AL34" s="109"/>
      <c r="AM34" s="109"/>
      <c r="AN34" s="109"/>
      <c r="AO34" s="109"/>
      <c r="AP34" s="110">
        <f t="shared" si="3"/>
        <v>32.019999999999996</v>
      </c>
      <c r="AQ34" s="111">
        <v>22.97</v>
      </c>
      <c r="AR34" s="112"/>
      <c r="AS34" s="112">
        <v>8</v>
      </c>
      <c r="AT34" s="112"/>
      <c r="AU34" s="112"/>
      <c r="AV34" s="112">
        <v>3</v>
      </c>
      <c r="AW34" s="112"/>
      <c r="AX34" s="112"/>
      <c r="AY34" s="112"/>
      <c r="AZ34" s="113">
        <f t="shared" si="4"/>
        <v>37.97</v>
      </c>
      <c r="BA34" s="114">
        <v>14.17</v>
      </c>
      <c r="BB34" s="115"/>
      <c r="BC34" s="115">
        <v>8</v>
      </c>
      <c r="BD34" s="115"/>
      <c r="BE34" s="115"/>
      <c r="BF34" s="115"/>
      <c r="BG34" s="115"/>
      <c r="BH34" s="115"/>
      <c r="BI34" s="115"/>
      <c r="BJ34" s="116">
        <f t="shared" si="5"/>
        <v>14.17</v>
      </c>
      <c r="BK34" s="90"/>
      <c r="BL34" s="117">
        <f t="shared" si="6"/>
        <v>0.5189975747776879</v>
      </c>
      <c r="BM34" s="118">
        <f t="shared" si="7"/>
        <v>0.5843230403800475</v>
      </c>
      <c r="BN34" s="118">
        <f t="shared" si="8"/>
        <v>0.31778552746294686</v>
      </c>
      <c r="BO34" s="118">
        <f t="shared" si="9"/>
        <v>0.5849469081823861</v>
      </c>
      <c r="BP34" s="118">
        <f t="shared" si="10"/>
        <v>0.4079536476165394</v>
      </c>
      <c r="BQ34" s="119">
        <f t="shared" si="11"/>
        <v>0.5081157374735357</v>
      </c>
      <c r="BR34" s="120">
        <f t="shared" si="15"/>
        <v>2.9221224358931437</v>
      </c>
      <c r="BS34" s="121">
        <f t="shared" si="12"/>
        <v>0.5806388292292706</v>
      </c>
      <c r="BT34" s="122">
        <f t="shared" si="13"/>
        <v>27</v>
      </c>
      <c r="BV34" s="123">
        <f t="shared" si="14"/>
        <v>132.1</v>
      </c>
    </row>
    <row r="35" spans="1:74" ht="12.75">
      <c r="A35" s="97">
        <v>41</v>
      </c>
      <c r="B35" s="98" t="s">
        <v>50</v>
      </c>
      <c r="C35" s="99">
        <v>10.92</v>
      </c>
      <c r="D35" s="100">
        <v>1</v>
      </c>
      <c r="E35" s="100">
        <v>3</v>
      </c>
      <c r="F35" s="100"/>
      <c r="G35" s="100"/>
      <c r="H35" s="100">
        <v>1</v>
      </c>
      <c r="I35" s="100"/>
      <c r="J35" s="100"/>
      <c r="K35" s="100"/>
      <c r="L35" s="101">
        <f t="shared" si="0"/>
        <v>15.92</v>
      </c>
      <c r="M35" s="102">
        <v>13.64</v>
      </c>
      <c r="N35" s="103">
        <v>1</v>
      </c>
      <c r="O35" s="103">
        <v>4</v>
      </c>
      <c r="P35" s="103"/>
      <c r="Q35" s="103">
        <v>1</v>
      </c>
      <c r="R35" s="103">
        <v>1</v>
      </c>
      <c r="S35" s="103"/>
      <c r="T35" s="103"/>
      <c r="U35" s="103"/>
      <c r="V35" s="104">
        <f t="shared" si="1"/>
        <v>20.64</v>
      </c>
      <c r="W35" s="105">
        <v>9.65</v>
      </c>
      <c r="X35" s="106">
        <v>3</v>
      </c>
      <c r="Y35" s="106">
        <v>1</v>
      </c>
      <c r="Z35" s="106"/>
      <c r="AA35" s="106">
        <v>1</v>
      </c>
      <c r="AB35" s="106"/>
      <c r="AC35" s="106"/>
      <c r="AD35" s="106">
        <v>1</v>
      </c>
      <c r="AE35" s="106"/>
      <c r="AF35" s="107">
        <f t="shared" si="2"/>
        <v>21.65</v>
      </c>
      <c r="AG35" s="108">
        <v>32.18</v>
      </c>
      <c r="AH35" s="109"/>
      <c r="AI35" s="109">
        <v>10</v>
      </c>
      <c r="AJ35" s="109"/>
      <c r="AK35" s="109">
        <v>2</v>
      </c>
      <c r="AL35" s="109"/>
      <c r="AM35" s="109"/>
      <c r="AN35" s="109"/>
      <c r="AO35" s="109"/>
      <c r="AP35" s="110">
        <f t="shared" si="3"/>
        <v>36.18</v>
      </c>
      <c r="AQ35" s="111">
        <v>24.26</v>
      </c>
      <c r="AR35" s="112"/>
      <c r="AS35" s="112">
        <v>10</v>
      </c>
      <c r="AT35" s="112">
        <v>1</v>
      </c>
      <c r="AU35" s="112"/>
      <c r="AV35" s="112"/>
      <c r="AW35" s="112"/>
      <c r="AX35" s="112"/>
      <c r="AY35" s="112"/>
      <c r="AZ35" s="113">
        <f t="shared" si="4"/>
        <v>25.26</v>
      </c>
      <c r="BA35" s="114">
        <v>10.71</v>
      </c>
      <c r="BB35" s="115"/>
      <c r="BC35" s="115">
        <v>8</v>
      </c>
      <c r="BD35" s="115"/>
      <c r="BE35" s="115"/>
      <c r="BF35" s="115"/>
      <c r="BG35" s="115"/>
      <c r="BH35" s="115"/>
      <c r="BI35" s="115"/>
      <c r="BJ35" s="116">
        <f t="shared" si="5"/>
        <v>10.71</v>
      </c>
      <c r="BK35" s="90"/>
      <c r="BL35" s="117">
        <f t="shared" si="6"/>
        <v>0.40326633165829145</v>
      </c>
      <c r="BM35" s="118">
        <f t="shared" si="7"/>
        <v>0.3575581395348837</v>
      </c>
      <c r="BN35" s="118">
        <f t="shared" si="8"/>
        <v>0.33672055427251735</v>
      </c>
      <c r="BO35" s="118">
        <f t="shared" si="9"/>
        <v>0.517689331122167</v>
      </c>
      <c r="BP35" s="118">
        <f t="shared" si="10"/>
        <v>0.6132224861441014</v>
      </c>
      <c r="BQ35" s="119">
        <f t="shared" si="11"/>
        <v>0.6722689075630252</v>
      </c>
      <c r="BR35" s="120">
        <f t="shared" si="15"/>
        <v>2.9007257502949857</v>
      </c>
      <c r="BS35" s="121">
        <f t="shared" si="12"/>
        <v>0.5763872118697454</v>
      </c>
      <c r="BT35" s="122">
        <f t="shared" si="13"/>
        <v>28</v>
      </c>
      <c r="BV35" s="123">
        <f t="shared" si="14"/>
        <v>130.36</v>
      </c>
    </row>
    <row r="36" spans="1:74" ht="12.75">
      <c r="A36" s="97">
        <v>9</v>
      </c>
      <c r="B36" s="98" t="s">
        <v>71</v>
      </c>
      <c r="C36" s="99">
        <v>9.36</v>
      </c>
      <c r="D36" s="100">
        <v>1</v>
      </c>
      <c r="E36" s="100">
        <v>3</v>
      </c>
      <c r="F36" s="100"/>
      <c r="G36" s="100">
        <v>1</v>
      </c>
      <c r="H36" s="100"/>
      <c r="I36" s="100"/>
      <c r="J36" s="100"/>
      <c r="K36" s="100"/>
      <c r="L36" s="101">
        <f t="shared" si="0"/>
        <v>11.36</v>
      </c>
      <c r="M36" s="102">
        <v>13.19</v>
      </c>
      <c r="N36" s="103">
        <v>1</v>
      </c>
      <c r="O36" s="103">
        <v>3</v>
      </c>
      <c r="P36" s="103"/>
      <c r="Q36" s="103">
        <v>2</v>
      </c>
      <c r="R36" s="103">
        <v>1</v>
      </c>
      <c r="S36" s="103"/>
      <c r="T36" s="103"/>
      <c r="U36" s="103"/>
      <c r="V36" s="104">
        <f t="shared" si="1"/>
        <v>22.189999999999998</v>
      </c>
      <c r="W36" s="105">
        <v>10.93</v>
      </c>
      <c r="X36" s="106">
        <v>3</v>
      </c>
      <c r="Y36" s="106"/>
      <c r="Z36" s="106"/>
      <c r="AA36" s="106"/>
      <c r="AB36" s="106">
        <v>2</v>
      </c>
      <c r="AC36" s="106"/>
      <c r="AD36" s="106"/>
      <c r="AE36" s="106"/>
      <c r="AF36" s="107">
        <f t="shared" si="2"/>
        <v>20.93</v>
      </c>
      <c r="AG36" s="108">
        <v>19.77</v>
      </c>
      <c r="AH36" s="109"/>
      <c r="AI36" s="109">
        <v>6</v>
      </c>
      <c r="AJ36" s="109">
        <v>3</v>
      </c>
      <c r="AK36" s="109">
        <v>2</v>
      </c>
      <c r="AL36" s="109">
        <v>1</v>
      </c>
      <c r="AM36" s="109"/>
      <c r="AN36" s="109"/>
      <c r="AO36" s="109"/>
      <c r="AP36" s="110">
        <f t="shared" si="3"/>
        <v>31.77</v>
      </c>
      <c r="AQ36" s="111">
        <v>16.79</v>
      </c>
      <c r="AR36" s="112"/>
      <c r="AS36" s="112">
        <v>7</v>
      </c>
      <c r="AT36" s="112"/>
      <c r="AU36" s="112"/>
      <c r="AV36" s="112">
        <v>4</v>
      </c>
      <c r="AW36" s="112"/>
      <c r="AX36" s="112"/>
      <c r="AY36" s="112"/>
      <c r="AZ36" s="113">
        <f t="shared" si="4"/>
        <v>36.79</v>
      </c>
      <c r="BA36" s="114">
        <v>11.3</v>
      </c>
      <c r="BB36" s="115"/>
      <c r="BC36" s="115">
        <v>8</v>
      </c>
      <c r="BD36" s="115"/>
      <c r="BE36" s="115"/>
      <c r="BF36" s="115"/>
      <c r="BG36" s="115"/>
      <c r="BH36" s="115"/>
      <c r="BI36" s="115"/>
      <c r="BJ36" s="116">
        <f t="shared" si="5"/>
        <v>11.3</v>
      </c>
      <c r="BK36" s="90"/>
      <c r="BL36" s="117">
        <f t="shared" si="6"/>
        <v>0.5651408450704225</v>
      </c>
      <c r="BM36" s="118">
        <f t="shared" si="7"/>
        <v>0.33258224425416855</v>
      </c>
      <c r="BN36" s="118">
        <f t="shared" si="8"/>
        <v>0.3483038700430005</v>
      </c>
      <c r="BO36" s="118">
        <f t="shared" si="9"/>
        <v>0.589549889833176</v>
      </c>
      <c r="BP36" s="118">
        <f t="shared" si="10"/>
        <v>0.42103832563196525</v>
      </c>
      <c r="BQ36" s="119">
        <f t="shared" si="11"/>
        <v>0.6371681415929203</v>
      </c>
      <c r="BR36" s="120">
        <f t="shared" si="15"/>
        <v>2.8937833164256532</v>
      </c>
      <c r="BS36" s="121">
        <f t="shared" si="12"/>
        <v>0.5750077191337887</v>
      </c>
      <c r="BT36" s="122">
        <f t="shared" si="13"/>
        <v>29</v>
      </c>
      <c r="BV36" s="123">
        <f t="shared" si="14"/>
        <v>134.34</v>
      </c>
    </row>
    <row r="37" spans="1:74" ht="12.75">
      <c r="A37" s="97">
        <v>17</v>
      </c>
      <c r="B37" s="98" t="s">
        <v>58</v>
      </c>
      <c r="C37" s="99">
        <v>8.4</v>
      </c>
      <c r="D37" s="100">
        <v>1</v>
      </c>
      <c r="E37" s="100">
        <v>1</v>
      </c>
      <c r="F37" s="100"/>
      <c r="G37" s="100">
        <v>2</v>
      </c>
      <c r="H37" s="100">
        <v>1</v>
      </c>
      <c r="I37" s="100"/>
      <c r="J37" s="100">
        <v>1</v>
      </c>
      <c r="K37" s="100"/>
      <c r="L37" s="101">
        <f t="shared" si="0"/>
        <v>27.4</v>
      </c>
      <c r="M37" s="102">
        <v>11.42</v>
      </c>
      <c r="N37" s="103">
        <v>1</v>
      </c>
      <c r="O37" s="103">
        <v>3</v>
      </c>
      <c r="P37" s="103"/>
      <c r="Q37" s="103">
        <v>3</v>
      </c>
      <c r="R37" s="103"/>
      <c r="S37" s="103"/>
      <c r="T37" s="103"/>
      <c r="U37" s="103"/>
      <c r="V37" s="104">
        <f t="shared" si="1"/>
        <v>17.42</v>
      </c>
      <c r="W37" s="105">
        <v>13.19</v>
      </c>
      <c r="X37" s="106">
        <v>3</v>
      </c>
      <c r="Y37" s="106">
        <v>2</v>
      </c>
      <c r="Z37" s="106"/>
      <c r="AA37" s="106"/>
      <c r="AB37" s="106"/>
      <c r="AC37" s="106"/>
      <c r="AD37" s="106"/>
      <c r="AE37" s="106"/>
      <c r="AF37" s="107">
        <f t="shared" si="2"/>
        <v>13.19</v>
      </c>
      <c r="AG37" s="108">
        <v>14.64</v>
      </c>
      <c r="AH37" s="109"/>
      <c r="AI37" s="109">
        <v>9</v>
      </c>
      <c r="AJ37" s="109"/>
      <c r="AK37" s="109">
        <v>1</v>
      </c>
      <c r="AL37" s="109">
        <v>2</v>
      </c>
      <c r="AM37" s="109"/>
      <c r="AN37" s="109"/>
      <c r="AO37" s="109"/>
      <c r="AP37" s="110">
        <f t="shared" si="3"/>
        <v>26.64</v>
      </c>
      <c r="AQ37" s="111">
        <v>18.95</v>
      </c>
      <c r="AR37" s="112"/>
      <c r="AS37" s="112">
        <v>6</v>
      </c>
      <c r="AT37" s="112"/>
      <c r="AU37" s="112"/>
      <c r="AV37" s="112">
        <v>5</v>
      </c>
      <c r="AW37" s="112"/>
      <c r="AX37" s="112"/>
      <c r="AY37" s="112"/>
      <c r="AZ37" s="113">
        <f t="shared" si="4"/>
        <v>43.95</v>
      </c>
      <c r="BA37" s="114">
        <v>9.7</v>
      </c>
      <c r="BB37" s="115"/>
      <c r="BC37" s="115">
        <v>6</v>
      </c>
      <c r="BD37" s="115">
        <v>2</v>
      </c>
      <c r="BE37" s="115"/>
      <c r="BF37" s="115"/>
      <c r="BG37" s="115"/>
      <c r="BH37" s="115"/>
      <c r="BI37" s="115"/>
      <c r="BJ37" s="116">
        <f t="shared" si="5"/>
        <v>11.7</v>
      </c>
      <c r="BK37" s="90"/>
      <c r="BL37" s="117">
        <f t="shared" si="6"/>
        <v>0.2343065693430657</v>
      </c>
      <c r="BM37" s="118">
        <f t="shared" si="7"/>
        <v>0.4236509758897818</v>
      </c>
      <c r="BN37" s="118">
        <f t="shared" si="8"/>
        <v>0.5526914329037149</v>
      </c>
      <c r="BO37" s="118">
        <f t="shared" si="9"/>
        <v>0.7030780780780781</v>
      </c>
      <c r="BP37" s="118">
        <f t="shared" si="10"/>
        <v>0.3524459613196814</v>
      </c>
      <c r="BQ37" s="119">
        <f t="shared" si="11"/>
        <v>0.6153846153846154</v>
      </c>
      <c r="BR37" s="120">
        <f t="shared" si="15"/>
        <v>2.881557632918937</v>
      </c>
      <c r="BS37" s="121">
        <f t="shared" si="12"/>
        <v>0.5725784210076486</v>
      </c>
      <c r="BT37" s="122">
        <f t="shared" si="13"/>
        <v>30</v>
      </c>
      <c r="BV37" s="123">
        <f t="shared" si="14"/>
        <v>140.3</v>
      </c>
    </row>
    <row r="38" spans="1:74" ht="12.75">
      <c r="A38" s="97">
        <v>36</v>
      </c>
      <c r="B38" s="98" t="s">
        <v>66</v>
      </c>
      <c r="C38" s="99">
        <v>10.97</v>
      </c>
      <c r="D38" s="100">
        <v>1</v>
      </c>
      <c r="E38" s="100">
        <v>2</v>
      </c>
      <c r="F38" s="100">
        <v>1</v>
      </c>
      <c r="G38" s="100">
        <v>1</v>
      </c>
      <c r="H38" s="100"/>
      <c r="I38" s="100"/>
      <c r="J38" s="100"/>
      <c r="K38" s="100"/>
      <c r="L38" s="101">
        <f aca="true" t="shared" si="16" ref="L38:L69">C38+F38*1+G38*2+H38*5+I38*10+J38*10+K38*3</f>
        <v>13.97</v>
      </c>
      <c r="M38" s="102">
        <v>12.15</v>
      </c>
      <c r="N38" s="103">
        <v>1</v>
      </c>
      <c r="O38" s="103">
        <v>3</v>
      </c>
      <c r="P38" s="103">
        <v>2</v>
      </c>
      <c r="Q38" s="103">
        <v>1</v>
      </c>
      <c r="R38" s="103"/>
      <c r="S38" s="103"/>
      <c r="T38" s="103"/>
      <c r="U38" s="103"/>
      <c r="V38" s="104">
        <f aca="true" t="shared" si="17" ref="V38:V69">M38+P38*1+Q38*2+R38*5+S38*10+T38*10+U38*3</f>
        <v>16.15</v>
      </c>
      <c r="W38" s="105">
        <v>11.51</v>
      </c>
      <c r="X38" s="106">
        <v>3</v>
      </c>
      <c r="Y38" s="106">
        <v>1</v>
      </c>
      <c r="Z38" s="106"/>
      <c r="AA38" s="106">
        <v>1</v>
      </c>
      <c r="AB38" s="106"/>
      <c r="AC38" s="106"/>
      <c r="AD38" s="106"/>
      <c r="AE38" s="106">
        <v>1</v>
      </c>
      <c r="AF38" s="107">
        <f aca="true" t="shared" si="18" ref="AF38:AF69">W38+Z38*1+AA38*2+AB38*5+AC38*10+AD38*10+AE38*3</f>
        <v>16.509999999999998</v>
      </c>
      <c r="AG38" s="108">
        <v>25.36</v>
      </c>
      <c r="AH38" s="109"/>
      <c r="AI38" s="109">
        <v>5</v>
      </c>
      <c r="AJ38" s="109">
        <v>6</v>
      </c>
      <c r="AK38" s="109">
        <v>1</v>
      </c>
      <c r="AL38" s="109"/>
      <c r="AM38" s="109"/>
      <c r="AN38" s="109"/>
      <c r="AO38" s="109"/>
      <c r="AP38" s="110">
        <f aca="true" t="shared" si="19" ref="AP38:AP69">AG38+AJ38*1+AK38*2+AL38*5+AM38*10+AN38*10+AO38*3</f>
        <v>33.36</v>
      </c>
      <c r="AQ38" s="111">
        <v>20.93</v>
      </c>
      <c r="AR38" s="112"/>
      <c r="AS38" s="112">
        <v>9</v>
      </c>
      <c r="AT38" s="112">
        <v>1</v>
      </c>
      <c r="AU38" s="112"/>
      <c r="AV38" s="112">
        <v>1</v>
      </c>
      <c r="AW38" s="112"/>
      <c r="AX38" s="112">
        <v>1</v>
      </c>
      <c r="AY38" s="112"/>
      <c r="AZ38" s="113">
        <f aca="true" t="shared" si="20" ref="AZ38:AZ69">AQ38+AT38*1+AU38*2+AV38*5+AW38*10+AX38*10+AY38*3</f>
        <v>36.93</v>
      </c>
      <c r="BA38" s="114">
        <v>10.67</v>
      </c>
      <c r="BB38" s="115"/>
      <c r="BC38" s="115">
        <v>6</v>
      </c>
      <c r="BD38" s="115">
        <v>1</v>
      </c>
      <c r="BE38" s="115">
        <v>1</v>
      </c>
      <c r="BF38" s="115"/>
      <c r="BG38" s="115"/>
      <c r="BH38" s="115"/>
      <c r="BI38" s="115"/>
      <c r="BJ38" s="116">
        <f aca="true" t="shared" si="21" ref="BJ38:BJ69">BA38+BD38*1+BE38*2+BF38*5+BG38*10+BH38*10+BI38*3</f>
        <v>13.67</v>
      </c>
      <c r="BK38" s="90"/>
      <c r="BL38" s="117">
        <f aca="true" t="shared" si="22" ref="BL38:BL69">$BL$5/L38</f>
        <v>0.4595561918396564</v>
      </c>
      <c r="BM38" s="118">
        <f aca="true" t="shared" si="23" ref="BM38:BM69">$BM$5/V38</f>
        <v>0.45696594427244586</v>
      </c>
      <c r="BN38" s="118">
        <f aca="true" t="shared" si="24" ref="BN38:BN69">$BN$5/AF38</f>
        <v>0.4415505754088432</v>
      </c>
      <c r="BO38" s="118">
        <f aca="true" t="shared" si="25" ref="BO38:BO69">$BO$5/AP38</f>
        <v>0.5614508393285372</v>
      </c>
      <c r="BP38" s="118">
        <f aca="true" t="shared" si="26" ref="BP38:BP69">$BP$5/AZ38</f>
        <v>0.4194421879230978</v>
      </c>
      <c r="BQ38" s="119">
        <f aca="true" t="shared" si="27" ref="BQ38:BQ69">$BQ$5/BJ38</f>
        <v>0.5267008046817849</v>
      </c>
      <c r="BR38" s="120">
        <f t="shared" si="15"/>
        <v>2.865666543454365</v>
      </c>
      <c r="BS38" s="121">
        <f aca="true" t="shared" si="28" ref="BS38:BS69">($BS$5*BR38)</f>
        <v>0.5694207902839836</v>
      </c>
      <c r="BT38" s="122">
        <f aca="true" t="shared" si="29" ref="BT38:BT69">(RANK(BS38,$BS$6:$BS$82))</f>
        <v>31</v>
      </c>
      <c r="BV38" s="123">
        <f aca="true" t="shared" si="30" ref="BV38:BV69">L38+V38+AF38+AP38+AZ38+BJ38</f>
        <v>130.58999999999997</v>
      </c>
    </row>
    <row r="39" spans="1:74" ht="12.75">
      <c r="A39" s="97">
        <v>85</v>
      </c>
      <c r="B39" s="125" t="s">
        <v>75</v>
      </c>
      <c r="C39" s="99">
        <v>12.14</v>
      </c>
      <c r="D39" s="100">
        <v>1</v>
      </c>
      <c r="E39" s="100">
        <v>4</v>
      </c>
      <c r="F39" s="100"/>
      <c r="G39" s="100"/>
      <c r="H39" s="100"/>
      <c r="I39" s="100"/>
      <c r="J39" s="100"/>
      <c r="K39" s="100"/>
      <c r="L39" s="101">
        <f t="shared" si="16"/>
        <v>12.14</v>
      </c>
      <c r="M39" s="102">
        <v>11.77</v>
      </c>
      <c r="N39" s="103">
        <v>1</v>
      </c>
      <c r="O39" s="103">
        <v>3</v>
      </c>
      <c r="P39" s="103"/>
      <c r="Q39" s="103">
        <v>3</v>
      </c>
      <c r="R39" s="103"/>
      <c r="S39" s="103"/>
      <c r="T39" s="103"/>
      <c r="U39" s="103"/>
      <c r="V39" s="104">
        <f t="shared" si="17"/>
        <v>17.77</v>
      </c>
      <c r="W39" s="105">
        <v>12.63</v>
      </c>
      <c r="X39" s="106">
        <v>3</v>
      </c>
      <c r="Y39" s="106">
        <v>2</v>
      </c>
      <c r="Z39" s="106"/>
      <c r="AA39" s="106"/>
      <c r="AB39" s="106"/>
      <c r="AC39" s="106"/>
      <c r="AD39" s="106">
        <v>1</v>
      </c>
      <c r="AE39" s="106"/>
      <c r="AF39" s="107">
        <f t="shared" si="18"/>
        <v>22.630000000000003</v>
      </c>
      <c r="AG39" s="108">
        <v>25.5</v>
      </c>
      <c r="AH39" s="109"/>
      <c r="AI39" s="109">
        <v>3</v>
      </c>
      <c r="AJ39" s="109">
        <v>4</v>
      </c>
      <c r="AK39" s="109">
        <v>3</v>
      </c>
      <c r="AL39" s="109">
        <v>2</v>
      </c>
      <c r="AM39" s="109"/>
      <c r="AN39" s="109"/>
      <c r="AO39" s="109"/>
      <c r="AP39" s="110">
        <f t="shared" si="19"/>
        <v>45.5</v>
      </c>
      <c r="AQ39" s="111">
        <v>20.94</v>
      </c>
      <c r="AR39" s="112"/>
      <c r="AS39" s="112">
        <v>8</v>
      </c>
      <c r="AT39" s="112">
        <v>1</v>
      </c>
      <c r="AU39" s="112"/>
      <c r="AV39" s="112">
        <v>2</v>
      </c>
      <c r="AW39" s="112"/>
      <c r="AX39" s="112"/>
      <c r="AY39" s="112"/>
      <c r="AZ39" s="113">
        <f t="shared" si="20"/>
        <v>31.94</v>
      </c>
      <c r="BA39" s="114">
        <v>10.28</v>
      </c>
      <c r="BB39" s="115"/>
      <c r="BC39" s="115">
        <v>8</v>
      </c>
      <c r="BD39" s="115"/>
      <c r="BE39" s="115"/>
      <c r="BF39" s="115"/>
      <c r="BG39" s="115"/>
      <c r="BH39" s="115"/>
      <c r="BI39" s="115"/>
      <c r="BJ39" s="116">
        <f t="shared" si="21"/>
        <v>10.28</v>
      </c>
      <c r="BK39" s="90"/>
      <c r="BL39" s="117">
        <f t="shared" si="22"/>
        <v>0.528830313014827</v>
      </c>
      <c r="BM39" s="118">
        <f t="shared" si="23"/>
        <v>0.4153066966797974</v>
      </c>
      <c r="BN39" s="118">
        <f t="shared" si="24"/>
        <v>0.3221387538665488</v>
      </c>
      <c r="BO39" s="118">
        <f t="shared" si="25"/>
        <v>0.4116483516483517</v>
      </c>
      <c r="BP39" s="118">
        <f t="shared" si="26"/>
        <v>0.4849718221665623</v>
      </c>
      <c r="BQ39" s="119">
        <f t="shared" si="27"/>
        <v>0.7003891050583658</v>
      </c>
      <c r="BR39" s="120">
        <f aca="true" t="shared" si="31" ref="BR39:BR70">SUM(BL39:BQ39)</f>
        <v>2.863285042434453</v>
      </c>
      <c r="BS39" s="121">
        <f t="shared" si="28"/>
        <v>0.568947575353964</v>
      </c>
      <c r="BT39" s="122">
        <f t="shared" si="29"/>
        <v>32</v>
      </c>
      <c r="BV39" s="123">
        <f t="shared" si="30"/>
        <v>140.26000000000002</v>
      </c>
    </row>
    <row r="40" spans="1:74" ht="12.75">
      <c r="A40" s="97">
        <v>89</v>
      </c>
      <c r="B40" s="98" t="s">
        <v>72</v>
      </c>
      <c r="C40" s="99">
        <v>10.94</v>
      </c>
      <c r="D40" s="100">
        <v>1</v>
      </c>
      <c r="E40" s="100">
        <v>3</v>
      </c>
      <c r="F40" s="100"/>
      <c r="G40" s="100">
        <v>1</v>
      </c>
      <c r="H40" s="100"/>
      <c r="I40" s="100"/>
      <c r="J40" s="100"/>
      <c r="K40" s="100"/>
      <c r="L40" s="101">
        <f t="shared" si="16"/>
        <v>12.94</v>
      </c>
      <c r="M40" s="102">
        <v>14.46</v>
      </c>
      <c r="N40" s="103">
        <v>1</v>
      </c>
      <c r="O40" s="103">
        <v>3</v>
      </c>
      <c r="P40" s="103"/>
      <c r="Q40" s="103">
        <v>3</v>
      </c>
      <c r="R40" s="103"/>
      <c r="S40" s="103"/>
      <c r="T40" s="103"/>
      <c r="U40" s="103"/>
      <c r="V40" s="104">
        <f t="shared" si="17"/>
        <v>20.46</v>
      </c>
      <c r="W40" s="105">
        <v>9.03</v>
      </c>
      <c r="X40" s="106">
        <v>3</v>
      </c>
      <c r="Y40" s="106">
        <v>1</v>
      </c>
      <c r="Z40" s="106"/>
      <c r="AA40" s="106">
        <v>1</v>
      </c>
      <c r="AB40" s="106"/>
      <c r="AC40" s="106"/>
      <c r="AD40" s="106"/>
      <c r="AE40" s="106"/>
      <c r="AF40" s="107">
        <f t="shared" si="18"/>
        <v>11.03</v>
      </c>
      <c r="AG40" s="108">
        <v>36.22</v>
      </c>
      <c r="AH40" s="109"/>
      <c r="AI40" s="109">
        <v>7</v>
      </c>
      <c r="AJ40" s="109"/>
      <c r="AK40" s="109">
        <v>1</v>
      </c>
      <c r="AL40" s="109">
        <v>4</v>
      </c>
      <c r="AM40" s="109"/>
      <c r="AN40" s="109"/>
      <c r="AO40" s="109"/>
      <c r="AP40" s="110">
        <f t="shared" si="19"/>
        <v>58.22</v>
      </c>
      <c r="AQ40" s="111">
        <v>20.29</v>
      </c>
      <c r="AR40" s="112"/>
      <c r="AS40" s="112">
        <v>6</v>
      </c>
      <c r="AT40" s="112">
        <v>3</v>
      </c>
      <c r="AU40" s="112"/>
      <c r="AV40" s="112">
        <v>2</v>
      </c>
      <c r="AW40" s="112"/>
      <c r="AX40" s="112"/>
      <c r="AY40" s="112"/>
      <c r="AZ40" s="113">
        <f t="shared" si="20"/>
        <v>33.29</v>
      </c>
      <c r="BA40" s="114">
        <v>7.99</v>
      </c>
      <c r="BB40" s="115"/>
      <c r="BC40" s="115">
        <v>5</v>
      </c>
      <c r="BD40" s="115">
        <v>1</v>
      </c>
      <c r="BE40" s="115">
        <v>2</v>
      </c>
      <c r="BF40" s="115"/>
      <c r="BG40" s="115"/>
      <c r="BH40" s="115"/>
      <c r="BI40" s="115"/>
      <c r="BJ40" s="116">
        <f t="shared" si="21"/>
        <v>12.99</v>
      </c>
      <c r="BK40" s="90"/>
      <c r="BL40" s="117">
        <f t="shared" si="22"/>
        <v>0.49613601236476046</v>
      </c>
      <c r="BM40" s="118">
        <f t="shared" si="23"/>
        <v>0.3607038123167155</v>
      </c>
      <c r="BN40" s="118">
        <f t="shared" si="24"/>
        <v>0.6609247506799638</v>
      </c>
      <c r="BO40" s="118">
        <f t="shared" si="25"/>
        <v>0.3217107523187908</v>
      </c>
      <c r="BP40" s="118">
        <f t="shared" si="26"/>
        <v>0.4653048963652749</v>
      </c>
      <c r="BQ40" s="119">
        <f t="shared" si="27"/>
        <v>0.5542725173210161</v>
      </c>
      <c r="BR40" s="120">
        <f t="shared" si="31"/>
        <v>2.859052741366521</v>
      </c>
      <c r="BS40" s="121">
        <f t="shared" si="28"/>
        <v>0.568106598156416</v>
      </c>
      <c r="BT40" s="122">
        <f t="shared" si="29"/>
        <v>33</v>
      </c>
      <c r="BV40" s="123">
        <f t="shared" si="30"/>
        <v>148.93</v>
      </c>
    </row>
    <row r="41" spans="1:74" ht="12.75">
      <c r="A41" s="97">
        <v>61</v>
      </c>
      <c r="B41" s="125" t="s">
        <v>87</v>
      </c>
      <c r="C41" s="99">
        <v>7.02</v>
      </c>
      <c r="D41" s="100">
        <v>1</v>
      </c>
      <c r="E41" s="100">
        <v>2</v>
      </c>
      <c r="F41" s="100"/>
      <c r="G41" s="100">
        <v>2</v>
      </c>
      <c r="H41" s="100"/>
      <c r="I41" s="100"/>
      <c r="J41" s="100"/>
      <c r="K41" s="100"/>
      <c r="L41" s="101">
        <f t="shared" si="16"/>
        <v>11.02</v>
      </c>
      <c r="M41" s="102">
        <v>9.66</v>
      </c>
      <c r="N41" s="103">
        <v>1</v>
      </c>
      <c r="O41" s="103"/>
      <c r="P41" s="103"/>
      <c r="Q41" s="103">
        <v>4</v>
      </c>
      <c r="R41" s="103">
        <v>2</v>
      </c>
      <c r="S41" s="103"/>
      <c r="T41" s="103"/>
      <c r="U41" s="103"/>
      <c r="V41" s="104">
        <f t="shared" si="17"/>
        <v>27.66</v>
      </c>
      <c r="W41" s="105">
        <v>12.56</v>
      </c>
      <c r="X41" s="106">
        <v>3</v>
      </c>
      <c r="Y41" s="106"/>
      <c r="Z41" s="106"/>
      <c r="AA41" s="106">
        <v>1</v>
      </c>
      <c r="AB41" s="106">
        <v>1</v>
      </c>
      <c r="AC41" s="106"/>
      <c r="AD41" s="106"/>
      <c r="AE41" s="106"/>
      <c r="AF41" s="107">
        <f t="shared" si="18"/>
        <v>19.560000000000002</v>
      </c>
      <c r="AG41" s="108">
        <v>16.07</v>
      </c>
      <c r="AH41" s="109"/>
      <c r="AI41" s="109">
        <v>5</v>
      </c>
      <c r="AJ41" s="109">
        <v>2</v>
      </c>
      <c r="AK41" s="109">
        <v>4</v>
      </c>
      <c r="AL41" s="109">
        <v>1</v>
      </c>
      <c r="AM41" s="109"/>
      <c r="AN41" s="109"/>
      <c r="AO41" s="109"/>
      <c r="AP41" s="110">
        <f t="shared" si="19"/>
        <v>31.07</v>
      </c>
      <c r="AQ41" s="111">
        <v>14.9</v>
      </c>
      <c r="AR41" s="112"/>
      <c r="AS41" s="112">
        <v>5</v>
      </c>
      <c r="AT41" s="112">
        <v>1</v>
      </c>
      <c r="AU41" s="112">
        <v>1</v>
      </c>
      <c r="AV41" s="112">
        <v>4</v>
      </c>
      <c r="AW41" s="112"/>
      <c r="AX41" s="112"/>
      <c r="AY41" s="112"/>
      <c r="AZ41" s="113">
        <f t="shared" si="20"/>
        <v>37.9</v>
      </c>
      <c r="BA41" s="114">
        <v>9.91</v>
      </c>
      <c r="BB41" s="115"/>
      <c r="BC41" s="115">
        <v>6</v>
      </c>
      <c r="BD41" s="115">
        <v>2</v>
      </c>
      <c r="BE41" s="115"/>
      <c r="BF41" s="115"/>
      <c r="BG41" s="115"/>
      <c r="BH41" s="115"/>
      <c r="BI41" s="115"/>
      <c r="BJ41" s="116">
        <f t="shared" si="21"/>
        <v>11.91</v>
      </c>
      <c r="BK41" s="90"/>
      <c r="BL41" s="117">
        <f t="shared" si="22"/>
        <v>0.5825771324863884</v>
      </c>
      <c r="BM41" s="118">
        <f t="shared" si="23"/>
        <v>0.2668112798264642</v>
      </c>
      <c r="BN41" s="118">
        <f t="shared" si="24"/>
        <v>0.37269938650306744</v>
      </c>
      <c r="BO41" s="118">
        <f t="shared" si="25"/>
        <v>0.6028323141293853</v>
      </c>
      <c r="BP41" s="118">
        <f t="shared" si="26"/>
        <v>0.4087071240105541</v>
      </c>
      <c r="BQ41" s="119">
        <f t="shared" si="27"/>
        <v>0.6045340050377834</v>
      </c>
      <c r="BR41" s="120">
        <f t="shared" si="31"/>
        <v>2.8381612419936424</v>
      </c>
      <c r="BS41" s="121">
        <f t="shared" si="28"/>
        <v>0.5639553635648357</v>
      </c>
      <c r="BT41" s="122">
        <f t="shared" si="29"/>
        <v>34</v>
      </c>
      <c r="BV41" s="123">
        <f t="shared" si="30"/>
        <v>139.12</v>
      </c>
    </row>
    <row r="42" spans="1:74" ht="12.75">
      <c r="A42" s="97">
        <v>8</v>
      </c>
      <c r="B42" s="125" t="s">
        <v>88</v>
      </c>
      <c r="C42" s="99">
        <v>8.87</v>
      </c>
      <c r="D42" s="100">
        <v>1</v>
      </c>
      <c r="E42" s="100">
        <v>3</v>
      </c>
      <c r="F42" s="100"/>
      <c r="G42" s="100">
        <v>1</v>
      </c>
      <c r="H42" s="100"/>
      <c r="I42" s="100"/>
      <c r="J42" s="100"/>
      <c r="K42" s="100"/>
      <c r="L42" s="101">
        <f t="shared" si="16"/>
        <v>10.87</v>
      </c>
      <c r="M42" s="102">
        <v>12.8</v>
      </c>
      <c r="N42" s="103">
        <v>1</v>
      </c>
      <c r="O42" s="103">
        <v>4</v>
      </c>
      <c r="P42" s="103"/>
      <c r="Q42" s="103">
        <v>1</v>
      </c>
      <c r="R42" s="103">
        <v>1</v>
      </c>
      <c r="S42" s="103"/>
      <c r="T42" s="103">
        <v>1</v>
      </c>
      <c r="U42" s="103"/>
      <c r="V42" s="104">
        <f t="shared" si="17"/>
        <v>29.8</v>
      </c>
      <c r="W42" s="105">
        <v>13.35</v>
      </c>
      <c r="X42" s="106">
        <v>3</v>
      </c>
      <c r="Y42" s="106">
        <v>1</v>
      </c>
      <c r="Z42" s="106"/>
      <c r="AA42" s="106">
        <v>1</v>
      </c>
      <c r="AB42" s="106"/>
      <c r="AC42" s="106"/>
      <c r="AD42" s="106"/>
      <c r="AE42" s="106"/>
      <c r="AF42" s="107">
        <f t="shared" si="18"/>
        <v>15.35</v>
      </c>
      <c r="AG42" s="108">
        <v>22.49</v>
      </c>
      <c r="AH42" s="109"/>
      <c r="AI42" s="109">
        <v>4</v>
      </c>
      <c r="AJ42" s="109">
        <v>5</v>
      </c>
      <c r="AK42" s="109">
        <v>3</v>
      </c>
      <c r="AL42" s="109"/>
      <c r="AM42" s="109"/>
      <c r="AN42" s="109"/>
      <c r="AO42" s="109"/>
      <c r="AP42" s="110">
        <f t="shared" si="19"/>
        <v>33.489999999999995</v>
      </c>
      <c r="AQ42" s="111">
        <v>22.73</v>
      </c>
      <c r="AR42" s="112"/>
      <c r="AS42" s="112">
        <v>6</v>
      </c>
      <c r="AT42" s="112">
        <v>1</v>
      </c>
      <c r="AU42" s="112"/>
      <c r="AV42" s="112">
        <v>4</v>
      </c>
      <c r="AW42" s="112"/>
      <c r="AX42" s="112"/>
      <c r="AY42" s="112"/>
      <c r="AZ42" s="113">
        <f t="shared" si="20"/>
        <v>43.730000000000004</v>
      </c>
      <c r="BA42" s="114">
        <v>12.89</v>
      </c>
      <c r="BB42" s="115"/>
      <c r="BC42" s="115">
        <v>8</v>
      </c>
      <c r="BD42" s="115"/>
      <c r="BE42" s="115"/>
      <c r="BF42" s="115"/>
      <c r="BG42" s="115"/>
      <c r="BH42" s="115"/>
      <c r="BI42" s="115"/>
      <c r="BJ42" s="116">
        <f t="shared" si="21"/>
        <v>12.89</v>
      </c>
      <c r="BK42" s="90"/>
      <c r="BL42" s="117">
        <f t="shared" si="22"/>
        <v>0.5906163753449862</v>
      </c>
      <c r="BM42" s="118">
        <f t="shared" si="23"/>
        <v>0.24765100671140938</v>
      </c>
      <c r="BN42" s="118">
        <f t="shared" si="24"/>
        <v>0.4749185667752443</v>
      </c>
      <c r="BO42" s="118">
        <f t="shared" si="25"/>
        <v>0.559271424305763</v>
      </c>
      <c r="BP42" s="118">
        <f t="shared" si="26"/>
        <v>0.35421907157557736</v>
      </c>
      <c r="BQ42" s="119">
        <f t="shared" si="27"/>
        <v>0.5585725368502715</v>
      </c>
      <c r="BR42" s="120">
        <f t="shared" si="31"/>
        <v>2.785248981563252</v>
      </c>
      <c r="BS42" s="121">
        <f t="shared" si="28"/>
        <v>0.5534414601873457</v>
      </c>
      <c r="BT42" s="122">
        <f t="shared" si="29"/>
        <v>35</v>
      </c>
      <c r="BV42" s="123">
        <f t="shared" si="30"/>
        <v>146.13</v>
      </c>
    </row>
    <row r="43" spans="1:74" ht="12.75">
      <c r="A43" s="97">
        <v>4</v>
      </c>
      <c r="B43" s="98" t="s">
        <v>57</v>
      </c>
      <c r="C43" s="99">
        <v>9.65</v>
      </c>
      <c r="D43" s="100">
        <v>1</v>
      </c>
      <c r="E43" s="100">
        <v>3</v>
      </c>
      <c r="F43" s="100"/>
      <c r="G43" s="100">
        <v>1</v>
      </c>
      <c r="H43" s="100"/>
      <c r="I43" s="100"/>
      <c r="J43" s="100">
        <v>1</v>
      </c>
      <c r="K43" s="100"/>
      <c r="L43" s="101">
        <f t="shared" si="16"/>
        <v>21.65</v>
      </c>
      <c r="M43" s="102">
        <v>9.32</v>
      </c>
      <c r="N43" s="103">
        <v>1</v>
      </c>
      <c r="O43" s="103">
        <v>2</v>
      </c>
      <c r="P43" s="103"/>
      <c r="Q43" s="103">
        <v>3</v>
      </c>
      <c r="R43" s="103">
        <v>1</v>
      </c>
      <c r="S43" s="103"/>
      <c r="T43" s="103"/>
      <c r="U43" s="103"/>
      <c r="V43" s="104">
        <f t="shared" si="17"/>
        <v>20.32</v>
      </c>
      <c r="W43" s="105">
        <v>9.16</v>
      </c>
      <c r="X43" s="106">
        <v>3</v>
      </c>
      <c r="Y43" s="106">
        <v>1</v>
      </c>
      <c r="Z43" s="106">
        <v>1</v>
      </c>
      <c r="AA43" s="106"/>
      <c r="AB43" s="106"/>
      <c r="AC43" s="106"/>
      <c r="AD43" s="106"/>
      <c r="AE43" s="106"/>
      <c r="AF43" s="107">
        <f t="shared" si="18"/>
        <v>10.16</v>
      </c>
      <c r="AG43" s="108">
        <v>14.36</v>
      </c>
      <c r="AH43" s="109"/>
      <c r="AI43" s="109">
        <v>1</v>
      </c>
      <c r="AJ43" s="109">
        <v>1</v>
      </c>
      <c r="AK43" s="109">
        <v>4</v>
      </c>
      <c r="AL43" s="109">
        <v>6</v>
      </c>
      <c r="AM43" s="109"/>
      <c r="AN43" s="109"/>
      <c r="AO43" s="109"/>
      <c r="AP43" s="110">
        <f t="shared" si="19"/>
        <v>53.36</v>
      </c>
      <c r="AQ43" s="111">
        <v>16.57</v>
      </c>
      <c r="AR43" s="112"/>
      <c r="AS43" s="112">
        <v>7</v>
      </c>
      <c r="AT43" s="112">
        <v>1</v>
      </c>
      <c r="AU43" s="112">
        <v>1</v>
      </c>
      <c r="AV43" s="112">
        <v>2</v>
      </c>
      <c r="AW43" s="112"/>
      <c r="AX43" s="112">
        <v>1</v>
      </c>
      <c r="AY43" s="112"/>
      <c r="AZ43" s="113">
        <f t="shared" si="20"/>
        <v>39.57</v>
      </c>
      <c r="BA43" s="114">
        <v>11.49</v>
      </c>
      <c r="BB43" s="115"/>
      <c r="BC43" s="115">
        <v>8</v>
      </c>
      <c r="BD43" s="115"/>
      <c r="BE43" s="115"/>
      <c r="BF43" s="115"/>
      <c r="BG43" s="115"/>
      <c r="BH43" s="115"/>
      <c r="BI43" s="115"/>
      <c r="BJ43" s="116">
        <f t="shared" si="21"/>
        <v>11.49</v>
      </c>
      <c r="BK43" s="90"/>
      <c r="BL43" s="117">
        <f t="shared" si="22"/>
        <v>0.2965357967667437</v>
      </c>
      <c r="BM43" s="118">
        <f t="shared" si="23"/>
        <v>0.3631889763779527</v>
      </c>
      <c r="BN43" s="118">
        <f t="shared" si="24"/>
        <v>0.71751968503937</v>
      </c>
      <c r="BO43" s="118">
        <f t="shared" si="25"/>
        <v>0.35101199400299854</v>
      </c>
      <c r="BP43" s="118">
        <f t="shared" si="26"/>
        <v>0.39145817538539296</v>
      </c>
      <c r="BQ43" s="119">
        <f t="shared" si="27"/>
        <v>0.6266318537859008</v>
      </c>
      <c r="BR43" s="120">
        <f t="shared" si="31"/>
        <v>2.746346481358359</v>
      </c>
      <c r="BS43" s="121">
        <f t="shared" si="28"/>
        <v>0.5457113589788533</v>
      </c>
      <c r="BT43" s="122">
        <f t="shared" si="29"/>
        <v>36</v>
      </c>
      <c r="BV43" s="123">
        <f t="shared" si="30"/>
        <v>156.55</v>
      </c>
    </row>
    <row r="44" spans="1:74" ht="12.75">
      <c r="A44" s="97">
        <v>15</v>
      </c>
      <c r="B44" s="98" t="s">
        <v>48</v>
      </c>
      <c r="C44" s="99">
        <v>8.68</v>
      </c>
      <c r="D44" s="100">
        <v>1</v>
      </c>
      <c r="E44" s="100">
        <v>3</v>
      </c>
      <c r="F44" s="100"/>
      <c r="G44" s="100">
        <v>1</v>
      </c>
      <c r="H44" s="100"/>
      <c r="I44" s="100"/>
      <c r="J44" s="100"/>
      <c r="K44" s="100"/>
      <c r="L44" s="101">
        <f t="shared" si="16"/>
        <v>10.68</v>
      </c>
      <c r="M44" s="102">
        <v>12.36</v>
      </c>
      <c r="N44" s="103">
        <v>1</v>
      </c>
      <c r="O44" s="103">
        <v>3</v>
      </c>
      <c r="P44" s="103"/>
      <c r="Q44" s="103">
        <v>1</v>
      </c>
      <c r="R44" s="103">
        <v>2</v>
      </c>
      <c r="S44" s="103"/>
      <c r="T44" s="103"/>
      <c r="U44" s="103"/>
      <c r="V44" s="104">
        <f t="shared" si="17"/>
        <v>24.36</v>
      </c>
      <c r="W44" s="105">
        <v>11.03</v>
      </c>
      <c r="X44" s="106">
        <v>3</v>
      </c>
      <c r="Y44" s="106">
        <v>1</v>
      </c>
      <c r="Z44" s="106"/>
      <c r="AA44" s="106"/>
      <c r="AB44" s="106">
        <v>1</v>
      </c>
      <c r="AC44" s="106"/>
      <c r="AD44" s="106">
        <v>1</v>
      </c>
      <c r="AE44" s="106"/>
      <c r="AF44" s="107">
        <f t="shared" si="18"/>
        <v>26.03</v>
      </c>
      <c r="AG44" s="108">
        <v>22.06</v>
      </c>
      <c r="AH44" s="109"/>
      <c r="AI44" s="109">
        <v>5</v>
      </c>
      <c r="AJ44" s="109">
        <v>2</v>
      </c>
      <c r="AK44" s="109">
        <v>4</v>
      </c>
      <c r="AL44" s="109">
        <v>1</v>
      </c>
      <c r="AM44" s="109"/>
      <c r="AN44" s="109"/>
      <c r="AO44" s="109"/>
      <c r="AP44" s="110">
        <f t="shared" si="19"/>
        <v>37.06</v>
      </c>
      <c r="AQ44" s="111">
        <v>23.9</v>
      </c>
      <c r="AR44" s="112"/>
      <c r="AS44" s="112">
        <v>9</v>
      </c>
      <c r="AT44" s="112"/>
      <c r="AU44" s="112">
        <v>1</v>
      </c>
      <c r="AV44" s="112">
        <v>1</v>
      </c>
      <c r="AW44" s="112"/>
      <c r="AX44" s="112"/>
      <c r="AY44" s="112"/>
      <c r="AZ44" s="113">
        <f t="shared" si="20"/>
        <v>30.9</v>
      </c>
      <c r="BA44" s="114">
        <v>12.15</v>
      </c>
      <c r="BB44" s="115"/>
      <c r="BC44" s="115">
        <v>7</v>
      </c>
      <c r="BD44" s="115">
        <v>1</v>
      </c>
      <c r="BE44" s="115"/>
      <c r="BF44" s="115"/>
      <c r="BG44" s="115"/>
      <c r="BH44" s="115"/>
      <c r="BI44" s="115"/>
      <c r="BJ44" s="116">
        <f t="shared" si="21"/>
        <v>13.15</v>
      </c>
      <c r="BK44" s="90"/>
      <c r="BL44" s="117">
        <f t="shared" si="22"/>
        <v>0.601123595505618</v>
      </c>
      <c r="BM44" s="118">
        <f t="shared" si="23"/>
        <v>0.30295566502463056</v>
      </c>
      <c r="BN44" s="118">
        <f t="shared" si="24"/>
        <v>0.28006146753745675</v>
      </c>
      <c r="BO44" s="118">
        <f t="shared" si="25"/>
        <v>0.5053966540744738</v>
      </c>
      <c r="BP44" s="118">
        <f t="shared" si="26"/>
        <v>0.501294498381877</v>
      </c>
      <c r="BQ44" s="119">
        <f t="shared" si="27"/>
        <v>0.5475285171102662</v>
      </c>
      <c r="BR44" s="120">
        <f t="shared" si="31"/>
        <v>2.738360397634323</v>
      </c>
      <c r="BS44" s="121">
        <f t="shared" si="28"/>
        <v>0.5441244883376051</v>
      </c>
      <c r="BT44" s="122">
        <f t="shared" si="29"/>
        <v>37</v>
      </c>
      <c r="BV44" s="123">
        <f t="shared" si="30"/>
        <v>142.18</v>
      </c>
    </row>
    <row r="45" spans="1:74" ht="12.75" hidden="1">
      <c r="A45" s="97">
        <v>65</v>
      </c>
      <c r="B45" s="98" t="s">
        <v>68</v>
      </c>
      <c r="C45" s="99">
        <v>9999</v>
      </c>
      <c r="D45" s="100"/>
      <c r="E45" s="100"/>
      <c r="F45" s="100"/>
      <c r="G45" s="100"/>
      <c r="H45" s="100"/>
      <c r="I45" s="100"/>
      <c r="J45" s="100"/>
      <c r="K45" s="100"/>
      <c r="L45" s="101">
        <f t="shared" si="16"/>
        <v>9999</v>
      </c>
      <c r="M45" s="102">
        <v>9999</v>
      </c>
      <c r="N45" s="103"/>
      <c r="O45" s="103"/>
      <c r="P45" s="103"/>
      <c r="Q45" s="103"/>
      <c r="R45" s="103"/>
      <c r="S45" s="103"/>
      <c r="T45" s="103"/>
      <c r="U45" s="103"/>
      <c r="V45" s="104">
        <f t="shared" si="17"/>
        <v>9999</v>
      </c>
      <c r="W45" s="105">
        <v>9999</v>
      </c>
      <c r="X45" s="106"/>
      <c r="Y45" s="106"/>
      <c r="Z45" s="106"/>
      <c r="AA45" s="106"/>
      <c r="AB45" s="106"/>
      <c r="AC45" s="106"/>
      <c r="AD45" s="106"/>
      <c r="AE45" s="106"/>
      <c r="AF45" s="107">
        <f t="shared" si="18"/>
        <v>9999</v>
      </c>
      <c r="AG45" s="108">
        <v>9999</v>
      </c>
      <c r="AH45" s="109"/>
      <c r="AI45" s="109"/>
      <c r="AJ45" s="109"/>
      <c r="AK45" s="109"/>
      <c r="AL45" s="109"/>
      <c r="AM45" s="109"/>
      <c r="AN45" s="109"/>
      <c r="AO45" s="109"/>
      <c r="AP45" s="110">
        <f t="shared" si="19"/>
        <v>9999</v>
      </c>
      <c r="AQ45" s="111">
        <v>9999</v>
      </c>
      <c r="AR45" s="112"/>
      <c r="AS45" s="112"/>
      <c r="AT45" s="112"/>
      <c r="AU45" s="112"/>
      <c r="AV45" s="112"/>
      <c r="AW45" s="112"/>
      <c r="AX45" s="112"/>
      <c r="AY45" s="112"/>
      <c r="AZ45" s="113">
        <f t="shared" si="20"/>
        <v>9999</v>
      </c>
      <c r="BA45" s="114">
        <v>9999</v>
      </c>
      <c r="BB45" s="115"/>
      <c r="BC45" s="115"/>
      <c r="BD45" s="115"/>
      <c r="BE45" s="115"/>
      <c r="BF45" s="115"/>
      <c r="BG45" s="115"/>
      <c r="BH45" s="115"/>
      <c r="BI45" s="115"/>
      <c r="BJ45" s="116">
        <f t="shared" si="21"/>
        <v>9999</v>
      </c>
      <c r="BK45" s="90"/>
      <c r="BL45" s="117">
        <f t="shared" si="22"/>
        <v>0.0006420642064206421</v>
      </c>
      <c r="BM45" s="118">
        <f t="shared" si="23"/>
        <v>0.000738073807380738</v>
      </c>
      <c r="BN45" s="118">
        <f t="shared" si="24"/>
        <v>0.0007290729072907291</v>
      </c>
      <c r="BO45" s="118">
        <f t="shared" si="25"/>
        <v>0.0018731873187318733</v>
      </c>
      <c r="BP45" s="118">
        <f t="shared" si="26"/>
        <v>0.0015491549154915492</v>
      </c>
      <c r="BQ45" s="119">
        <f t="shared" si="27"/>
        <v>0.00072007200720072</v>
      </c>
      <c r="BR45" s="120">
        <f t="shared" si="31"/>
        <v>0.006251625162516252</v>
      </c>
      <c r="BS45" s="121">
        <f t="shared" si="28"/>
        <v>0.001242225948699579</v>
      </c>
      <c r="BT45" s="122">
        <f t="shared" si="29"/>
        <v>71</v>
      </c>
      <c r="BV45" s="123">
        <f t="shared" si="30"/>
        <v>59994</v>
      </c>
    </row>
    <row r="46" spans="1:74" ht="12.75">
      <c r="A46" s="97"/>
      <c r="B46" s="98" t="s">
        <v>141</v>
      </c>
      <c r="C46" s="99">
        <v>9.3</v>
      </c>
      <c r="D46" s="100">
        <v>1</v>
      </c>
      <c r="E46" s="100">
        <v>3</v>
      </c>
      <c r="F46" s="100"/>
      <c r="G46" s="100"/>
      <c r="H46" s="100">
        <v>1</v>
      </c>
      <c r="I46" s="100"/>
      <c r="J46" s="100">
        <v>1</v>
      </c>
      <c r="K46" s="100"/>
      <c r="L46" s="101">
        <f t="shared" si="16"/>
        <v>24.3</v>
      </c>
      <c r="M46" s="102">
        <v>15.98</v>
      </c>
      <c r="N46" s="103">
        <v>1</v>
      </c>
      <c r="O46" s="103">
        <v>4</v>
      </c>
      <c r="P46" s="103"/>
      <c r="Q46" s="103">
        <v>2</v>
      </c>
      <c r="R46" s="103"/>
      <c r="S46" s="103"/>
      <c r="T46" s="103"/>
      <c r="U46" s="103"/>
      <c r="V46" s="104">
        <f t="shared" si="17"/>
        <v>19.98</v>
      </c>
      <c r="W46" s="105">
        <v>14.76</v>
      </c>
      <c r="X46" s="106">
        <v>3</v>
      </c>
      <c r="Y46" s="106">
        <v>1</v>
      </c>
      <c r="Z46" s="106"/>
      <c r="AA46" s="106">
        <v>1</v>
      </c>
      <c r="AB46" s="106"/>
      <c r="AC46" s="106"/>
      <c r="AD46" s="106"/>
      <c r="AE46" s="106">
        <v>1</v>
      </c>
      <c r="AF46" s="107">
        <f t="shared" si="18"/>
        <v>19.759999999999998</v>
      </c>
      <c r="AG46" s="108">
        <v>18.25</v>
      </c>
      <c r="AH46" s="109"/>
      <c r="AI46" s="109">
        <v>7</v>
      </c>
      <c r="AJ46" s="109">
        <v>3</v>
      </c>
      <c r="AK46" s="109">
        <v>1</v>
      </c>
      <c r="AL46" s="109">
        <v>1</v>
      </c>
      <c r="AM46" s="109"/>
      <c r="AN46" s="109"/>
      <c r="AO46" s="109"/>
      <c r="AP46" s="110">
        <f t="shared" si="19"/>
        <v>28.25</v>
      </c>
      <c r="AQ46" s="111">
        <v>21.9</v>
      </c>
      <c r="AR46" s="112"/>
      <c r="AS46" s="112">
        <v>11</v>
      </c>
      <c r="AT46" s="112"/>
      <c r="AU46" s="112"/>
      <c r="AV46" s="112"/>
      <c r="AW46" s="112"/>
      <c r="AX46" s="112"/>
      <c r="AY46" s="112"/>
      <c r="AZ46" s="113">
        <f t="shared" si="20"/>
        <v>21.9</v>
      </c>
      <c r="BA46" s="114">
        <v>14.03</v>
      </c>
      <c r="BB46" s="115"/>
      <c r="BC46" s="115">
        <v>4</v>
      </c>
      <c r="BD46" s="115">
        <v>3</v>
      </c>
      <c r="BE46" s="115"/>
      <c r="BF46" s="115">
        <v>1</v>
      </c>
      <c r="BG46" s="115"/>
      <c r="BH46" s="115"/>
      <c r="BI46" s="115"/>
      <c r="BJ46" s="116">
        <f t="shared" si="21"/>
        <v>22.03</v>
      </c>
      <c r="BK46" s="90"/>
      <c r="BL46" s="117">
        <f t="shared" si="22"/>
        <v>0.2641975308641975</v>
      </c>
      <c r="BM46" s="118">
        <f t="shared" si="23"/>
        <v>0.36936936936936937</v>
      </c>
      <c r="BN46" s="118">
        <f t="shared" si="24"/>
        <v>0.36892712550607293</v>
      </c>
      <c r="BO46" s="118">
        <f t="shared" si="25"/>
        <v>0.6630088495575222</v>
      </c>
      <c r="BP46" s="118">
        <f t="shared" si="26"/>
        <v>0.7073059360730595</v>
      </c>
      <c r="BQ46" s="119">
        <f t="shared" si="27"/>
        <v>0.3268270540172492</v>
      </c>
      <c r="BR46" s="120">
        <f t="shared" si="31"/>
        <v>2.6996358653874704</v>
      </c>
      <c r="BS46" s="121">
        <f t="shared" si="28"/>
        <v>0.5364297501602874</v>
      </c>
      <c r="BT46" s="122">
        <f t="shared" si="29"/>
        <v>38</v>
      </c>
      <c r="BV46" s="123">
        <f t="shared" si="30"/>
        <v>136.22</v>
      </c>
    </row>
    <row r="47" spans="1:74" ht="12.75">
      <c r="A47" s="97">
        <v>16</v>
      </c>
      <c r="B47" s="125" t="s">
        <v>117</v>
      </c>
      <c r="C47" s="99">
        <v>10.21</v>
      </c>
      <c r="D47" s="100">
        <v>1</v>
      </c>
      <c r="E47" s="100">
        <v>3</v>
      </c>
      <c r="F47" s="100"/>
      <c r="G47" s="100"/>
      <c r="H47" s="100">
        <v>1</v>
      </c>
      <c r="I47" s="100"/>
      <c r="J47" s="100"/>
      <c r="K47" s="100"/>
      <c r="L47" s="101">
        <f t="shared" si="16"/>
        <v>15.21</v>
      </c>
      <c r="M47" s="102">
        <v>9.76</v>
      </c>
      <c r="N47" s="103">
        <v>1</v>
      </c>
      <c r="O47" s="103">
        <v>4</v>
      </c>
      <c r="P47" s="103"/>
      <c r="Q47" s="103">
        <v>1</v>
      </c>
      <c r="R47" s="103">
        <v>1</v>
      </c>
      <c r="S47" s="103"/>
      <c r="T47" s="103"/>
      <c r="U47" s="103"/>
      <c r="V47" s="104">
        <f t="shared" si="17"/>
        <v>16.759999999999998</v>
      </c>
      <c r="W47" s="105">
        <v>10.37</v>
      </c>
      <c r="X47" s="106">
        <v>3</v>
      </c>
      <c r="Y47" s="106">
        <v>2</v>
      </c>
      <c r="Z47" s="106"/>
      <c r="AA47" s="106"/>
      <c r="AB47" s="106"/>
      <c r="AC47" s="106"/>
      <c r="AD47" s="106"/>
      <c r="AE47" s="106"/>
      <c r="AF47" s="107">
        <f t="shared" si="18"/>
        <v>10.37</v>
      </c>
      <c r="AG47" s="108">
        <v>17.84</v>
      </c>
      <c r="AH47" s="109"/>
      <c r="AI47" s="109"/>
      <c r="AJ47" s="109">
        <v>2</v>
      </c>
      <c r="AK47" s="109">
        <v>4</v>
      </c>
      <c r="AL47" s="109">
        <v>6</v>
      </c>
      <c r="AM47" s="109"/>
      <c r="AN47" s="109"/>
      <c r="AO47" s="109"/>
      <c r="AP47" s="110">
        <f t="shared" si="19"/>
        <v>57.84</v>
      </c>
      <c r="AQ47" s="111">
        <v>24.64</v>
      </c>
      <c r="AR47" s="112"/>
      <c r="AS47" s="112">
        <v>5</v>
      </c>
      <c r="AT47" s="112">
        <v>3</v>
      </c>
      <c r="AU47" s="112">
        <v>1</v>
      </c>
      <c r="AV47" s="112">
        <v>2</v>
      </c>
      <c r="AW47" s="112"/>
      <c r="AX47" s="112">
        <v>1</v>
      </c>
      <c r="AY47" s="112"/>
      <c r="AZ47" s="113">
        <f t="shared" si="20"/>
        <v>49.64</v>
      </c>
      <c r="BA47" s="114">
        <v>15</v>
      </c>
      <c r="BB47" s="115"/>
      <c r="BC47" s="115">
        <v>5</v>
      </c>
      <c r="BD47" s="115">
        <v>3</v>
      </c>
      <c r="BE47" s="115"/>
      <c r="BF47" s="115"/>
      <c r="BG47" s="115"/>
      <c r="BH47" s="115"/>
      <c r="BI47" s="115"/>
      <c r="BJ47" s="116">
        <f t="shared" si="21"/>
        <v>18</v>
      </c>
      <c r="BK47" s="90"/>
      <c r="BL47" s="117">
        <f t="shared" si="22"/>
        <v>0.42209072978303747</v>
      </c>
      <c r="BM47" s="118">
        <f t="shared" si="23"/>
        <v>0.44033412887828166</v>
      </c>
      <c r="BN47" s="118">
        <f t="shared" si="24"/>
        <v>0.7029893924783028</v>
      </c>
      <c r="BO47" s="118">
        <f t="shared" si="25"/>
        <v>0.3238243430152144</v>
      </c>
      <c r="BP47" s="118">
        <f t="shared" si="26"/>
        <v>0.31204673650282033</v>
      </c>
      <c r="BQ47" s="119">
        <f t="shared" si="27"/>
        <v>0.4</v>
      </c>
      <c r="BR47" s="120">
        <f t="shared" si="31"/>
        <v>2.6012853306576567</v>
      </c>
      <c r="BS47" s="121">
        <f t="shared" si="28"/>
        <v>0.516887057958844</v>
      </c>
      <c r="BT47" s="122">
        <f t="shared" si="29"/>
        <v>39</v>
      </c>
      <c r="BV47" s="123">
        <f t="shared" si="30"/>
        <v>167.82</v>
      </c>
    </row>
    <row r="48" spans="1:74" ht="12.75">
      <c r="A48" s="97">
        <v>83</v>
      </c>
      <c r="B48" s="125" t="s">
        <v>85</v>
      </c>
      <c r="C48" s="99">
        <v>12.22</v>
      </c>
      <c r="D48" s="100">
        <v>1</v>
      </c>
      <c r="E48" s="100">
        <v>3</v>
      </c>
      <c r="F48" s="100">
        <v>1</v>
      </c>
      <c r="G48" s="100"/>
      <c r="H48" s="100"/>
      <c r="I48" s="100"/>
      <c r="J48" s="100"/>
      <c r="K48" s="100"/>
      <c r="L48" s="101">
        <f t="shared" si="16"/>
        <v>13.22</v>
      </c>
      <c r="M48" s="102">
        <v>16.86</v>
      </c>
      <c r="N48" s="103">
        <v>1</v>
      </c>
      <c r="O48" s="103">
        <v>6</v>
      </c>
      <c r="P48" s="103"/>
      <c r="Q48" s="103"/>
      <c r="R48" s="103"/>
      <c r="S48" s="103"/>
      <c r="T48" s="103"/>
      <c r="U48" s="103"/>
      <c r="V48" s="104">
        <f t="shared" si="17"/>
        <v>16.86</v>
      </c>
      <c r="W48" s="105">
        <v>15.85</v>
      </c>
      <c r="X48" s="106">
        <v>3</v>
      </c>
      <c r="Y48" s="106">
        <v>1</v>
      </c>
      <c r="Z48" s="106"/>
      <c r="AA48" s="106">
        <v>1</v>
      </c>
      <c r="AB48" s="106"/>
      <c r="AC48" s="106"/>
      <c r="AD48" s="106"/>
      <c r="AE48" s="106"/>
      <c r="AF48" s="107">
        <f t="shared" si="18"/>
        <v>17.85</v>
      </c>
      <c r="AG48" s="108">
        <v>25.84</v>
      </c>
      <c r="AH48" s="109"/>
      <c r="AI48" s="109">
        <v>6</v>
      </c>
      <c r="AJ48" s="109">
        <v>2</v>
      </c>
      <c r="AK48" s="109">
        <v>2</v>
      </c>
      <c r="AL48" s="109">
        <v>2</v>
      </c>
      <c r="AM48" s="109"/>
      <c r="AN48" s="109"/>
      <c r="AO48" s="109"/>
      <c r="AP48" s="110">
        <f t="shared" si="19"/>
        <v>41.84</v>
      </c>
      <c r="AQ48" s="111">
        <v>22.81</v>
      </c>
      <c r="AR48" s="112"/>
      <c r="AS48" s="112">
        <v>7</v>
      </c>
      <c r="AT48" s="112">
        <v>1</v>
      </c>
      <c r="AU48" s="112"/>
      <c r="AV48" s="112">
        <v>3</v>
      </c>
      <c r="AW48" s="112"/>
      <c r="AX48" s="112"/>
      <c r="AY48" s="112"/>
      <c r="AZ48" s="113">
        <f t="shared" si="20"/>
        <v>38.81</v>
      </c>
      <c r="BA48" s="114">
        <v>11.43</v>
      </c>
      <c r="BB48" s="115"/>
      <c r="BC48" s="115">
        <v>5</v>
      </c>
      <c r="BD48" s="115">
        <v>1</v>
      </c>
      <c r="BE48" s="115">
        <v>1</v>
      </c>
      <c r="BF48" s="115">
        <v>1</v>
      </c>
      <c r="BG48" s="115"/>
      <c r="BH48" s="115"/>
      <c r="BI48" s="115"/>
      <c r="BJ48" s="116">
        <f t="shared" si="21"/>
        <v>19.43</v>
      </c>
      <c r="BK48" s="90"/>
      <c r="BL48" s="117">
        <f t="shared" si="22"/>
        <v>0.48562783661119513</v>
      </c>
      <c r="BM48" s="118">
        <f t="shared" si="23"/>
        <v>0.43772241992882566</v>
      </c>
      <c r="BN48" s="118">
        <f t="shared" si="24"/>
        <v>0.4084033613445378</v>
      </c>
      <c r="BO48" s="118">
        <f t="shared" si="25"/>
        <v>0.4476577437858508</v>
      </c>
      <c r="BP48" s="118">
        <f t="shared" si="26"/>
        <v>0.39912393712960575</v>
      </c>
      <c r="BQ48" s="119">
        <f t="shared" si="27"/>
        <v>0.3705609881626351</v>
      </c>
      <c r="BR48" s="120">
        <f t="shared" si="31"/>
        <v>2.54909628696265</v>
      </c>
      <c r="BS48" s="121">
        <f t="shared" si="28"/>
        <v>0.5065168609891877</v>
      </c>
      <c r="BT48" s="122">
        <f t="shared" si="29"/>
        <v>40</v>
      </c>
      <c r="BV48" s="123">
        <f t="shared" si="30"/>
        <v>148.01000000000002</v>
      </c>
    </row>
    <row r="49" spans="1:74" ht="12.75">
      <c r="A49" s="97">
        <v>22</v>
      </c>
      <c r="B49" s="98" t="s">
        <v>64</v>
      </c>
      <c r="C49" s="99">
        <v>7.44</v>
      </c>
      <c r="D49" s="100">
        <v>1</v>
      </c>
      <c r="E49" s="100">
        <v>2</v>
      </c>
      <c r="F49" s="100"/>
      <c r="G49" s="100">
        <v>1</v>
      </c>
      <c r="H49" s="100">
        <v>1</v>
      </c>
      <c r="I49" s="100"/>
      <c r="J49" s="100">
        <v>1</v>
      </c>
      <c r="K49" s="100"/>
      <c r="L49" s="101">
        <f t="shared" si="16"/>
        <v>24.44</v>
      </c>
      <c r="M49" s="102">
        <v>9.27</v>
      </c>
      <c r="N49" s="103">
        <v>1</v>
      </c>
      <c r="O49" s="103">
        <v>3</v>
      </c>
      <c r="P49" s="103"/>
      <c r="Q49" s="103">
        <v>2</v>
      </c>
      <c r="R49" s="103">
        <v>1</v>
      </c>
      <c r="S49" s="103"/>
      <c r="T49" s="103"/>
      <c r="U49" s="103"/>
      <c r="V49" s="104">
        <f t="shared" si="17"/>
        <v>18.27</v>
      </c>
      <c r="W49" s="105">
        <v>10.07</v>
      </c>
      <c r="X49" s="106">
        <v>3</v>
      </c>
      <c r="Y49" s="106"/>
      <c r="Z49" s="106"/>
      <c r="AA49" s="106">
        <v>1</v>
      </c>
      <c r="AB49" s="106">
        <v>1</v>
      </c>
      <c r="AC49" s="106"/>
      <c r="AD49" s="106"/>
      <c r="AE49" s="106"/>
      <c r="AF49" s="107">
        <f t="shared" si="18"/>
        <v>17.07</v>
      </c>
      <c r="AG49" s="108">
        <v>19.33</v>
      </c>
      <c r="AH49" s="109"/>
      <c r="AI49" s="109">
        <v>5</v>
      </c>
      <c r="AJ49" s="109">
        <v>2</v>
      </c>
      <c r="AK49" s="109">
        <v>3</v>
      </c>
      <c r="AL49" s="109">
        <v>2</v>
      </c>
      <c r="AM49" s="109"/>
      <c r="AN49" s="109"/>
      <c r="AO49" s="109">
        <v>1</v>
      </c>
      <c r="AP49" s="110">
        <f t="shared" si="19"/>
        <v>40.33</v>
      </c>
      <c r="AQ49" s="111">
        <v>15.42</v>
      </c>
      <c r="AR49" s="112"/>
      <c r="AS49" s="112">
        <v>5</v>
      </c>
      <c r="AT49" s="112">
        <v>1</v>
      </c>
      <c r="AU49" s="112"/>
      <c r="AV49" s="112">
        <v>5</v>
      </c>
      <c r="AW49" s="112"/>
      <c r="AX49" s="112"/>
      <c r="AY49" s="112"/>
      <c r="AZ49" s="113">
        <f t="shared" si="20"/>
        <v>41.42</v>
      </c>
      <c r="BA49" s="114">
        <v>11.81</v>
      </c>
      <c r="BB49" s="115"/>
      <c r="BC49" s="115">
        <v>8</v>
      </c>
      <c r="BD49" s="115"/>
      <c r="BE49" s="115"/>
      <c r="BF49" s="115"/>
      <c r="BG49" s="115"/>
      <c r="BH49" s="115"/>
      <c r="BI49" s="115"/>
      <c r="BJ49" s="116">
        <f t="shared" si="21"/>
        <v>11.81</v>
      </c>
      <c r="BK49" s="90"/>
      <c r="BL49" s="117">
        <f t="shared" si="22"/>
        <v>0.26268412438625205</v>
      </c>
      <c r="BM49" s="118">
        <f t="shared" si="23"/>
        <v>0.4039408866995074</v>
      </c>
      <c r="BN49" s="118">
        <f t="shared" si="24"/>
        <v>0.42706502636203864</v>
      </c>
      <c r="BO49" s="118">
        <f t="shared" si="25"/>
        <v>0.46441854698735435</v>
      </c>
      <c r="BP49" s="118">
        <f t="shared" si="26"/>
        <v>0.37397392563978754</v>
      </c>
      <c r="BQ49" s="119">
        <f t="shared" si="27"/>
        <v>0.6096528365791701</v>
      </c>
      <c r="BR49" s="120">
        <f t="shared" si="31"/>
        <v>2.54173534665411</v>
      </c>
      <c r="BS49" s="121">
        <f t="shared" si="28"/>
        <v>0.5050542091474037</v>
      </c>
      <c r="BT49" s="122">
        <f t="shared" si="29"/>
        <v>41</v>
      </c>
      <c r="BV49" s="123">
        <f t="shared" si="30"/>
        <v>153.34</v>
      </c>
    </row>
    <row r="50" spans="1:74" ht="12.75">
      <c r="A50" s="97">
        <v>55</v>
      </c>
      <c r="B50" s="98" t="s">
        <v>44</v>
      </c>
      <c r="C50" s="99">
        <v>10.9</v>
      </c>
      <c r="D50" s="100">
        <v>1</v>
      </c>
      <c r="E50" s="100">
        <v>2</v>
      </c>
      <c r="F50" s="100"/>
      <c r="G50" s="100"/>
      <c r="H50" s="100">
        <v>2</v>
      </c>
      <c r="I50" s="100"/>
      <c r="J50" s="100">
        <v>1</v>
      </c>
      <c r="K50" s="100"/>
      <c r="L50" s="101">
        <f t="shared" si="16"/>
        <v>30.9</v>
      </c>
      <c r="M50" s="102">
        <v>14.32</v>
      </c>
      <c r="N50" s="103">
        <v>1</v>
      </c>
      <c r="O50" s="103">
        <v>3</v>
      </c>
      <c r="P50" s="103"/>
      <c r="Q50" s="103">
        <v>2</v>
      </c>
      <c r="R50" s="103">
        <v>1</v>
      </c>
      <c r="S50" s="103"/>
      <c r="T50" s="103"/>
      <c r="U50" s="103"/>
      <c r="V50" s="104">
        <f t="shared" si="17"/>
        <v>23.32</v>
      </c>
      <c r="W50" s="105">
        <v>10.78</v>
      </c>
      <c r="X50" s="106">
        <v>3</v>
      </c>
      <c r="Y50" s="106"/>
      <c r="Z50" s="106"/>
      <c r="AA50" s="106">
        <v>1</v>
      </c>
      <c r="AB50" s="106">
        <v>1</v>
      </c>
      <c r="AC50" s="106"/>
      <c r="AD50" s="106"/>
      <c r="AE50" s="106"/>
      <c r="AF50" s="107">
        <f t="shared" si="18"/>
        <v>17.78</v>
      </c>
      <c r="AG50" s="108">
        <v>19.15</v>
      </c>
      <c r="AH50" s="109"/>
      <c r="AI50" s="109">
        <v>5</v>
      </c>
      <c r="AJ50" s="109">
        <v>2</v>
      </c>
      <c r="AK50" s="109">
        <v>4</v>
      </c>
      <c r="AL50" s="109">
        <v>1</v>
      </c>
      <c r="AM50" s="109"/>
      <c r="AN50" s="109"/>
      <c r="AO50" s="109"/>
      <c r="AP50" s="110">
        <f t="shared" si="19"/>
        <v>34.15</v>
      </c>
      <c r="AQ50" s="111">
        <v>18.36</v>
      </c>
      <c r="AR50" s="112"/>
      <c r="AS50" s="112">
        <v>5</v>
      </c>
      <c r="AT50" s="112">
        <v>4</v>
      </c>
      <c r="AU50" s="112"/>
      <c r="AV50" s="112">
        <v>2</v>
      </c>
      <c r="AW50" s="112"/>
      <c r="AX50" s="112">
        <v>1</v>
      </c>
      <c r="AY50" s="112"/>
      <c r="AZ50" s="113">
        <f t="shared" si="20"/>
        <v>42.36</v>
      </c>
      <c r="BA50" s="114">
        <v>8.61</v>
      </c>
      <c r="BB50" s="115"/>
      <c r="BC50" s="115">
        <v>6</v>
      </c>
      <c r="BD50" s="115">
        <v>2</v>
      </c>
      <c r="BE50" s="115"/>
      <c r="BF50" s="115"/>
      <c r="BG50" s="115"/>
      <c r="BH50" s="115"/>
      <c r="BI50" s="115"/>
      <c r="BJ50" s="116">
        <f t="shared" si="21"/>
        <v>10.61</v>
      </c>
      <c r="BK50" s="90"/>
      <c r="BL50" s="117">
        <f t="shared" si="22"/>
        <v>0.20776699029126214</v>
      </c>
      <c r="BM50" s="118">
        <f t="shared" si="23"/>
        <v>0.3164665523156089</v>
      </c>
      <c r="BN50" s="118">
        <f t="shared" si="24"/>
        <v>0.41001124859392574</v>
      </c>
      <c r="BO50" s="118">
        <f t="shared" si="25"/>
        <v>0.5484626647144949</v>
      </c>
      <c r="BP50" s="118">
        <f t="shared" si="26"/>
        <v>0.3656751652502361</v>
      </c>
      <c r="BQ50" s="119">
        <f t="shared" si="27"/>
        <v>0.6786050895381716</v>
      </c>
      <c r="BR50" s="120">
        <f t="shared" si="31"/>
        <v>2.5269877107036995</v>
      </c>
      <c r="BS50" s="121">
        <f t="shared" si="28"/>
        <v>0.5021237877636301</v>
      </c>
      <c r="BT50" s="122">
        <f t="shared" si="29"/>
        <v>42</v>
      </c>
      <c r="BV50" s="123">
        <f t="shared" si="30"/>
        <v>159.12</v>
      </c>
    </row>
    <row r="51" spans="1:74" ht="12.75">
      <c r="A51" s="97">
        <v>43</v>
      </c>
      <c r="B51" s="125" t="s">
        <v>79</v>
      </c>
      <c r="C51" s="99">
        <v>7.39</v>
      </c>
      <c r="D51" s="100">
        <v>1</v>
      </c>
      <c r="E51" s="100">
        <v>1</v>
      </c>
      <c r="F51" s="100">
        <v>1</v>
      </c>
      <c r="G51" s="100">
        <v>1</v>
      </c>
      <c r="H51" s="100">
        <v>1</v>
      </c>
      <c r="I51" s="100"/>
      <c r="J51" s="100"/>
      <c r="K51" s="100"/>
      <c r="L51" s="101">
        <f t="shared" si="16"/>
        <v>15.39</v>
      </c>
      <c r="M51" s="102">
        <v>14.72</v>
      </c>
      <c r="N51" s="103">
        <v>1</v>
      </c>
      <c r="O51" s="103">
        <v>4</v>
      </c>
      <c r="P51" s="103"/>
      <c r="Q51" s="103">
        <v>2</v>
      </c>
      <c r="R51" s="103"/>
      <c r="S51" s="103"/>
      <c r="T51" s="103"/>
      <c r="U51" s="103"/>
      <c r="V51" s="104">
        <f t="shared" si="17"/>
        <v>18.72</v>
      </c>
      <c r="W51" s="105">
        <v>11.86</v>
      </c>
      <c r="X51" s="106">
        <v>3</v>
      </c>
      <c r="Y51" s="106"/>
      <c r="Z51" s="106"/>
      <c r="AA51" s="106"/>
      <c r="AB51" s="106">
        <v>2</v>
      </c>
      <c r="AC51" s="106"/>
      <c r="AD51" s="106"/>
      <c r="AE51" s="106">
        <v>2</v>
      </c>
      <c r="AF51" s="107">
        <f t="shared" si="18"/>
        <v>27.86</v>
      </c>
      <c r="AG51" s="108">
        <v>27.03</v>
      </c>
      <c r="AH51" s="109"/>
      <c r="AI51" s="109">
        <v>2</v>
      </c>
      <c r="AJ51" s="109">
        <v>3</v>
      </c>
      <c r="AK51" s="109">
        <v>6</v>
      </c>
      <c r="AL51" s="109">
        <v>1</v>
      </c>
      <c r="AM51" s="109"/>
      <c r="AN51" s="109"/>
      <c r="AO51" s="109"/>
      <c r="AP51" s="110">
        <f t="shared" si="19"/>
        <v>47.03</v>
      </c>
      <c r="AQ51" s="111">
        <v>16.84</v>
      </c>
      <c r="AR51" s="112"/>
      <c r="AS51" s="112">
        <v>8</v>
      </c>
      <c r="AT51" s="112">
        <v>1</v>
      </c>
      <c r="AU51" s="112"/>
      <c r="AV51" s="112">
        <v>2</v>
      </c>
      <c r="AW51" s="112"/>
      <c r="AX51" s="112">
        <v>1</v>
      </c>
      <c r="AY51" s="112"/>
      <c r="AZ51" s="113">
        <f t="shared" si="20"/>
        <v>37.84</v>
      </c>
      <c r="BA51" s="114">
        <v>8.65</v>
      </c>
      <c r="BB51" s="115"/>
      <c r="BC51" s="115">
        <v>6</v>
      </c>
      <c r="BD51" s="115">
        <v>1</v>
      </c>
      <c r="BE51" s="115">
        <v>1</v>
      </c>
      <c r="BF51" s="115"/>
      <c r="BG51" s="115"/>
      <c r="BH51" s="115"/>
      <c r="BI51" s="115"/>
      <c r="BJ51" s="116">
        <f t="shared" si="21"/>
        <v>11.65</v>
      </c>
      <c r="BK51" s="90"/>
      <c r="BL51" s="117">
        <f t="shared" si="22"/>
        <v>0.4171539961013645</v>
      </c>
      <c r="BM51" s="118">
        <f t="shared" si="23"/>
        <v>0.3942307692307693</v>
      </c>
      <c r="BN51" s="118">
        <f t="shared" si="24"/>
        <v>0.26166547020818376</v>
      </c>
      <c r="BO51" s="118">
        <f t="shared" si="25"/>
        <v>0.39825643206463957</v>
      </c>
      <c r="BP51" s="118">
        <f t="shared" si="26"/>
        <v>0.40935517970401686</v>
      </c>
      <c r="BQ51" s="119">
        <f t="shared" si="27"/>
        <v>0.6180257510729613</v>
      </c>
      <c r="BR51" s="120">
        <f t="shared" si="31"/>
        <v>2.4986875983819354</v>
      </c>
      <c r="BS51" s="121">
        <f t="shared" si="28"/>
        <v>0.496500428562891</v>
      </c>
      <c r="BT51" s="122">
        <f t="shared" si="29"/>
        <v>43</v>
      </c>
      <c r="BV51" s="123">
        <f t="shared" si="30"/>
        <v>158.49</v>
      </c>
    </row>
    <row r="52" spans="1:74" ht="12.75" hidden="1">
      <c r="A52" s="97">
        <v>54</v>
      </c>
      <c r="B52" s="98" t="s">
        <v>73</v>
      </c>
      <c r="C52" s="99">
        <v>9999</v>
      </c>
      <c r="D52" s="100"/>
      <c r="E52" s="100"/>
      <c r="F52" s="100"/>
      <c r="G52" s="100"/>
      <c r="H52" s="100"/>
      <c r="I52" s="100"/>
      <c r="J52" s="100"/>
      <c r="K52" s="100"/>
      <c r="L52" s="101">
        <f t="shared" si="16"/>
        <v>9999</v>
      </c>
      <c r="M52" s="102">
        <v>9999</v>
      </c>
      <c r="N52" s="103"/>
      <c r="O52" s="103"/>
      <c r="P52" s="103"/>
      <c r="Q52" s="103"/>
      <c r="R52" s="103"/>
      <c r="S52" s="103"/>
      <c r="T52" s="103"/>
      <c r="U52" s="103"/>
      <c r="V52" s="104">
        <f t="shared" si="17"/>
        <v>9999</v>
      </c>
      <c r="W52" s="105">
        <v>9999</v>
      </c>
      <c r="X52" s="106"/>
      <c r="Y52" s="106"/>
      <c r="Z52" s="106"/>
      <c r="AA52" s="106"/>
      <c r="AB52" s="106"/>
      <c r="AC52" s="106"/>
      <c r="AD52" s="106"/>
      <c r="AE52" s="106"/>
      <c r="AF52" s="107">
        <f t="shared" si="18"/>
        <v>9999</v>
      </c>
      <c r="AG52" s="108">
        <v>9999</v>
      </c>
      <c r="AH52" s="109"/>
      <c r="AI52" s="109"/>
      <c r="AJ52" s="109"/>
      <c r="AK52" s="109"/>
      <c r="AL52" s="109"/>
      <c r="AM52" s="109"/>
      <c r="AN52" s="109"/>
      <c r="AO52" s="109"/>
      <c r="AP52" s="110">
        <f t="shared" si="19"/>
        <v>9999</v>
      </c>
      <c r="AQ52" s="111">
        <v>9999</v>
      </c>
      <c r="AR52" s="112"/>
      <c r="AS52" s="112"/>
      <c r="AT52" s="112"/>
      <c r="AU52" s="112"/>
      <c r="AV52" s="112"/>
      <c r="AW52" s="112"/>
      <c r="AX52" s="112"/>
      <c r="AY52" s="112"/>
      <c r="AZ52" s="113">
        <f t="shared" si="20"/>
        <v>9999</v>
      </c>
      <c r="BA52" s="114">
        <v>9999</v>
      </c>
      <c r="BB52" s="115"/>
      <c r="BC52" s="115"/>
      <c r="BD52" s="115"/>
      <c r="BE52" s="115"/>
      <c r="BF52" s="115"/>
      <c r="BG52" s="115"/>
      <c r="BH52" s="115"/>
      <c r="BI52" s="115"/>
      <c r="BJ52" s="116">
        <f t="shared" si="21"/>
        <v>9999</v>
      </c>
      <c r="BK52" s="90"/>
      <c r="BL52" s="117">
        <f t="shared" si="22"/>
        <v>0.0006420642064206421</v>
      </c>
      <c r="BM52" s="118">
        <f t="shared" si="23"/>
        <v>0.000738073807380738</v>
      </c>
      <c r="BN52" s="118">
        <f t="shared" si="24"/>
        <v>0.0007290729072907291</v>
      </c>
      <c r="BO52" s="118">
        <f t="shared" si="25"/>
        <v>0.0018731873187318733</v>
      </c>
      <c r="BP52" s="118">
        <f t="shared" si="26"/>
        <v>0.0015491549154915492</v>
      </c>
      <c r="BQ52" s="119">
        <f t="shared" si="27"/>
        <v>0.00072007200720072</v>
      </c>
      <c r="BR52" s="120">
        <f t="shared" si="31"/>
        <v>0.006251625162516252</v>
      </c>
      <c r="BS52" s="121">
        <f t="shared" si="28"/>
        <v>0.001242225948699579</v>
      </c>
      <c r="BT52" s="122">
        <f t="shared" si="29"/>
        <v>71</v>
      </c>
      <c r="BV52" s="123">
        <f t="shared" si="30"/>
        <v>59994</v>
      </c>
    </row>
    <row r="53" spans="1:74" ht="12.75">
      <c r="A53" s="97">
        <v>19</v>
      </c>
      <c r="B53" s="98" t="s">
        <v>110</v>
      </c>
      <c r="C53" s="99">
        <v>13.18</v>
      </c>
      <c r="D53" s="100">
        <v>1</v>
      </c>
      <c r="E53" s="100">
        <v>4</v>
      </c>
      <c r="F53" s="100"/>
      <c r="G53" s="100"/>
      <c r="H53" s="100"/>
      <c r="I53" s="100"/>
      <c r="J53" s="100"/>
      <c r="K53" s="100"/>
      <c r="L53" s="101">
        <f t="shared" si="16"/>
        <v>13.18</v>
      </c>
      <c r="M53" s="102">
        <v>17.44</v>
      </c>
      <c r="N53" s="103">
        <v>1</v>
      </c>
      <c r="O53" s="103">
        <v>2</v>
      </c>
      <c r="P53" s="103"/>
      <c r="Q53" s="103">
        <v>1</v>
      </c>
      <c r="R53" s="103">
        <v>3</v>
      </c>
      <c r="S53" s="103"/>
      <c r="T53" s="103">
        <v>1</v>
      </c>
      <c r="U53" s="103"/>
      <c r="V53" s="104">
        <f t="shared" si="17"/>
        <v>44.44</v>
      </c>
      <c r="W53" s="105">
        <v>10.24</v>
      </c>
      <c r="X53" s="106">
        <v>3</v>
      </c>
      <c r="Y53" s="106">
        <v>1</v>
      </c>
      <c r="Z53" s="106"/>
      <c r="AA53" s="106"/>
      <c r="AB53" s="106">
        <v>1</v>
      </c>
      <c r="AC53" s="106"/>
      <c r="AD53" s="106"/>
      <c r="AE53" s="106"/>
      <c r="AF53" s="107">
        <f t="shared" si="18"/>
        <v>15.24</v>
      </c>
      <c r="AG53" s="108">
        <v>23.18</v>
      </c>
      <c r="AH53" s="109"/>
      <c r="AI53" s="109">
        <v>6</v>
      </c>
      <c r="AJ53" s="109">
        <v>2</v>
      </c>
      <c r="AK53" s="109">
        <v>3</v>
      </c>
      <c r="AL53" s="109">
        <v>1</v>
      </c>
      <c r="AM53" s="109"/>
      <c r="AN53" s="109"/>
      <c r="AO53" s="109"/>
      <c r="AP53" s="110">
        <f t="shared" si="19"/>
        <v>36.18</v>
      </c>
      <c r="AQ53" s="111">
        <v>20.46</v>
      </c>
      <c r="AR53" s="112"/>
      <c r="AS53" s="112">
        <v>7</v>
      </c>
      <c r="AT53" s="112">
        <v>4</v>
      </c>
      <c r="AU53" s="112"/>
      <c r="AV53" s="112"/>
      <c r="AW53" s="112"/>
      <c r="AX53" s="112">
        <v>1</v>
      </c>
      <c r="AY53" s="112"/>
      <c r="AZ53" s="113">
        <f t="shared" si="20"/>
        <v>34.46</v>
      </c>
      <c r="BA53" s="114">
        <v>15.41</v>
      </c>
      <c r="BB53" s="115"/>
      <c r="BC53" s="115">
        <v>5</v>
      </c>
      <c r="BD53" s="115">
        <v>3</v>
      </c>
      <c r="BE53" s="115"/>
      <c r="BF53" s="115"/>
      <c r="BG53" s="115"/>
      <c r="BH53" s="115"/>
      <c r="BI53" s="115"/>
      <c r="BJ53" s="116">
        <f t="shared" si="21"/>
        <v>18.41</v>
      </c>
      <c r="BK53" s="90"/>
      <c r="BL53" s="117">
        <f t="shared" si="22"/>
        <v>0.48710166919575115</v>
      </c>
      <c r="BM53" s="118">
        <f t="shared" si="23"/>
        <v>0.16606660666066608</v>
      </c>
      <c r="BN53" s="118">
        <f t="shared" si="24"/>
        <v>0.47834645669291337</v>
      </c>
      <c r="BO53" s="118">
        <f t="shared" si="25"/>
        <v>0.517689331122167</v>
      </c>
      <c r="BP53" s="118">
        <f t="shared" si="26"/>
        <v>0.4495066744051074</v>
      </c>
      <c r="BQ53" s="119">
        <f t="shared" si="27"/>
        <v>0.39109179793590443</v>
      </c>
      <c r="BR53" s="120">
        <f t="shared" si="31"/>
        <v>2.489802536012509</v>
      </c>
      <c r="BS53" s="121">
        <f t="shared" si="28"/>
        <v>0.4947349268342696</v>
      </c>
      <c r="BT53" s="122">
        <f t="shared" si="29"/>
        <v>44</v>
      </c>
      <c r="BU53" s="124"/>
      <c r="BV53" s="123">
        <f t="shared" si="30"/>
        <v>161.91</v>
      </c>
    </row>
    <row r="54" spans="1:74" ht="12.75">
      <c r="A54" s="97">
        <v>27</v>
      </c>
      <c r="B54" s="98" t="s">
        <v>56</v>
      </c>
      <c r="C54" s="99">
        <v>7.64</v>
      </c>
      <c r="D54" s="100">
        <v>1</v>
      </c>
      <c r="E54" s="100">
        <v>2</v>
      </c>
      <c r="F54" s="100"/>
      <c r="G54" s="100">
        <v>1</v>
      </c>
      <c r="H54" s="100">
        <v>1</v>
      </c>
      <c r="I54" s="100"/>
      <c r="J54" s="100">
        <v>1</v>
      </c>
      <c r="K54" s="100">
        <v>2</v>
      </c>
      <c r="L54" s="101">
        <f t="shared" si="16"/>
        <v>30.64</v>
      </c>
      <c r="M54" s="102">
        <v>9.04</v>
      </c>
      <c r="N54" s="103">
        <v>1</v>
      </c>
      <c r="O54" s="103">
        <v>4</v>
      </c>
      <c r="P54" s="103"/>
      <c r="Q54" s="103">
        <v>2</v>
      </c>
      <c r="R54" s="103"/>
      <c r="S54" s="103"/>
      <c r="T54" s="103"/>
      <c r="U54" s="103"/>
      <c r="V54" s="104">
        <f t="shared" si="17"/>
        <v>13.04</v>
      </c>
      <c r="W54" s="105">
        <v>11.85</v>
      </c>
      <c r="X54" s="106">
        <v>3</v>
      </c>
      <c r="Y54" s="106"/>
      <c r="Z54" s="106">
        <v>1</v>
      </c>
      <c r="AA54" s="106">
        <v>1</v>
      </c>
      <c r="AB54" s="106"/>
      <c r="AC54" s="106"/>
      <c r="AD54" s="106"/>
      <c r="AE54" s="106">
        <v>5</v>
      </c>
      <c r="AF54" s="107">
        <f t="shared" si="18"/>
        <v>29.85</v>
      </c>
      <c r="AG54" s="108">
        <v>20.72</v>
      </c>
      <c r="AH54" s="109"/>
      <c r="AI54" s="109">
        <v>6</v>
      </c>
      <c r="AJ54" s="109">
        <v>2</v>
      </c>
      <c r="AK54" s="109">
        <v>3</v>
      </c>
      <c r="AL54" s="109">
        <v>1</v>
      </c>
      <c r="AM54" s="109"/>
      <c r="AN54" s="109"/>
      <c r="AO54" s="109"/>
      <c r="AP54" s="110">
        <f t="shared" si="19"/>
        <v>33.72</v>
      </c>
      <c r="AQ54" s="111">
        <v>20.04</v>
      </c>
      <c r="AR54" s="112"/>
      <c r="AS54" s="112">
        <v>7</v>
      </c>
      <c r="AT54" s="112">
        <v>1</v>
      </c>
      <c r="AU54" s="112"/>
      <c r="AV54" s="112">
        <v>3</v>
      </c>
      <c r="AW54" s="112"/>
      <c r="AX54" s="112"/>
      <c r="AY54" s="112"/>
      <c r="AZ54" s="113">
        <f t="shared" si="20"/>
        <v>36.04</v>
      </c>
      <c r="BA54" s="114">
        <v>14.71</v>
      </c>
      <c r="BB54" s="115"/>
      <c r="BC54" s="115">
        <v>7</v>
      </c>
      <c r="BD54" s="115">
        <v>1</v>
      </c>
      <c r="BE54" s="115"/>
      <c r="BF54" s="115"/>
      <c r="BG54" s="115"/>
      <c r="BH54" s="115"/>
      <c r="BI54" s="115"/>
      <c r="BJ54" s="116">
        <f t="shared" si="21"/>
        <v>15.71</v>
      </c>
      <c r="BK54" s="90"/>
      <c r="BL54" s="117">
        <f t="shared" si="22"/>
        <v>0.20953002610966057</v>
      </c>
      <c r="BM54" s="118">
        <f t="shared" si="23"/>
        <v>0.5659509202453988</v>
      </c>
      <c r="BN54" s="118">
        <f t="shared" si="24"/>
        <v>0.24422110552763818</v>
      </c>
      <c r="BO54" s="118">
        <f t="shared" si="25"/>
        <v>0.5554567022538554</v>
      </c>
      <c r="BP54" s="118">
        <f t="shared" si="26"/>
        <v>0.4298002219755827</v>
      </c>
      <c r="BQ54" s="119">
        <f t="shared" si="27"/>
        <v>0.45830681094844045</v>
      </c>
      <c r="BR54" s="120">
        <f t="shared" si="31"/>
        <v>2.4632657870605756</v>
      </c>
      <c r="BS54" s="121">
        <f t="shared" si="28"/>
        <v>0.4894619558410839</v>
      </c>
      <c r="BT54" s="122">
        <f t="shared" si="29"/>
        <v>45</v>
      </c>
      <c r="BV54" s="123">
        <f t="shared" si="30"/>
        <v>159</v>
      </c>
    </row>
    <row r="55" spans="1:74" ht="12.75">
      <c r="A55" s="97">
        <v>18</v>
      </c>
      <c r="B55" s="125" t="s">
        <v>84</v>
      </c>
      <c r="C55" s="99">
        <v>11.95</v>
      </c>
      <c r="D55" s="100">
        <v>1</v>
      </c>
      <c r="E55" s="100">
        <v>3</v>
      </c>
      <c r="F55" s="100">
        <v>1</v>
      </c>
      <c r="G55" s="100"/>
      <c r="H55" s="100"/>
      <c r="I55" s="100"/>
      <c r="J55" s="100">
        <v>1</v>
      </c>
      <c r="K55" s="100"/>
      <c r="L55" s="101">
        <f t="shared" si="16"/>
        <v>22.95</v>
      </c>
      <c r="M55" s="102">
        <v>16.95</v>
      </c>
      <c r="N55" s="103">
        <v>1</v>
      </c>
      <c r="O55" s="103">
        <v>2</v>
      </c>
      <c r="P55" s="103">
        <v>1</v>
      </c>
      <c r="Q55" s="103">
        <v>1</v>
      </c>
      <c r="R55" s="103">
        <v>1</v>
      </c>
      <c r="S55" s="103"/>
      <c r="T55" s="103">
        <v>2</v>
      </c>
      <c r="U55" s="103"/>
      <c r="V55" s="104">
        <f t="shared" si="17"/>
        <v>44.95</v>
      </c>
      <c r="W55" s="105">
        <v>10.11</v>
      </c>
      <c r="X55" s="106">
        <v>3</v>
      </c>
      <c r="Y55" s="106">
        <v>1</v>
      </c>
      <c r="Z55" s="106"/>
      <c r="AA55" s="106"/>
      <c r="AB55" s="106">
        <v>1</v>
      </c>
      <c r="AC55" s="106"/>
      <c r="AD55" s="106"/>
      <c r="AE55" s="106">
        <v>1</v>
      </c>
      <c r="AF55" s="107">
        <f t="shared" si="18"/>
        <v>18.11</v>
      </c>
      <c r="AG55" s="108">
        <v>23.56</v>
      </c>
      <c r="AH55" s="109"/>
      <c r="AI55" s="109">
        <v>6</v>
      </c>
      <c r="AJ55" s="109">
        <v>1</v>
      </c>
      <c r="AK55" s="109">
        <v>3</v>
      </c>
      <c r="AL55" s="109">
        <v>2</v>
      </c>
      <c r="AM55" s="109"/>
      <c r="AN55" s="109"/>
      <c r="AO55" s="109"/>
      <c r="AP55" s="110">
        <f t="shared" si="19"/>
        <v>40.56</v>
      </c>
      <c r="AQ55" s="111">
        <v>18.62</v>
      </c>
      <c r="AR55" s="112"/>
      <c r="AS55" s="112">
        <v>9</v>
      </c>
      <c r="AT55" s="112">
        <v>1</v>
      </c>
      <c r="AU55" s="112">
        <v>1</v>
      </c>
      <c r="AV55" s="112"/>
      <c r="AW55" s="112"/>
      <c r="AX55" s="112">
        <v>1</v>
      </c>
      <c r="AY55" s="112"/>
      <c r="AZ55" s="113">
        <f t="shared" si="20"/>
        <v>31.62</v>
      </c>
      <c r="BA55" s="114">
        <v>11.45</v>
      </c>
      <c r="BB55" s="115"/>
      <c r="BC55" s="115">
        <v>8</v>
      </c>
      <c r="BD55" s="115"/>
      <c r="BE55" s="115"/>
      <c r="BF55" s="115"/>
      <c r="BG55" s="115"/>
      <c r="BH55" s="115"/>
      <c r="BI55" s="115"/>
      <c r="BJ55" s="116">
        <f t="shared" si="21"/>
        <v>11.45</v>
      </c>
      <c r="BK55" s="90"/>
      <c r="BL55" s="117">
        <f t="shared" si="22"/>
        <v>0.2797385620915033</v>
      </c>
      <c r="BM55" s="118">
        <f t="shared" si="23"/>
        <v>0.16418242491657395</v>
      </c>
      <c r="BN55" s="118">
        <f t="shared" si="24"/>
        <v>0.40254003313086695</v>
      </c>
      <c r="BO55" s="118">
        <f t="shared" si="25"/>
        <v>0.46178500986193294</v>
      </c>
      <c r="BP55" s="118">
        <f t="shared" si="26"/>
        <v>0.4898798228969007</v>
      </c>
      <c r="BQ55" s="119">
        <f t="shared" si="27"/>
        <v>0.62882096069869</v>
      </c>
      <c r="BR55" s="120">
        <f t="shared" si="31"/>
        <v>2.426946813596468</v>
      </c>
      <c r="BS55" s="121">
        <f t="shared" si="28"/>
        <v>0.4822452129791227</v>
      </c>
      <c r="BT55" s="122">
        <f t="shared" si="29"/>
        <v>46</v>
      </c>
      <c r="BV55" s="123">
        <f t="shared" si="30"/>
        <v>169.64</v>
      </c>
    </row>
    <row r="56" spans="1:74" ht="12.75">
      <c r="A56" s="97">
        <v>12</v>
      </c>
      <c r="B56" s="125" t="s">
        <v>74</v>
      </c>
      <c r="C56" s="99">
        <v>13.45</v>
      </c>
      <c r="D56" s="100">
        <v>1</v>
      </c>
      <c r="E56" s="100">
        <v>3</v>
      </c>
      <c r="F56" s="100"/>
      <c r="G56" s="100"/>
      <c r="H56" s="100">
        <v>1</v>
      </c>
      <c r="I56" s="100"/>
      <c r="J56" s="100"/>
      <c r="K56" s="100"/>
      <c r="L56" s="101">
        <f t="shared" si="16"/>
        <v>18.45</v>
      </c>
      <c r="M56" s="102">
        <v>18.28</v>
      </c>
      <c r="N56" s="103">
        <v>1</v>
      </c>
      <c r="O56" s="103">
        <v>4</v>
      </c>
      <c r="P56" s="103"/>
      <c r="Q56" s="103"/>
      <c r="R56" s="103">
        <v>2</v>
      </c>
      <c r="S56" s="103"/>
      <c r="T56" s="103">
        <v>1</v>
      </c>
      <c r="U56" s="103"/>
      <c r="V56" s="104">
        <f t="shared" si="17"/>
        <v>38.28</v>
      </c>
      <c r="W56" s="105">
        <v>15.16</v>
      </c>
      <c r="X56" s="106">
        <v>3</v>
      </c>
      <c r="Y56" s="106">
        <v>1</v>
      </c>
      <c r="Z56" s="106"/>
      <c r="AA56" s="106">
        <v>1</v>
      </c>
      <c r="AB56" s="106"/>
      <c r="AC56" s="106"/>
      <c r="AD56" s="106"/>
      <c r="AE56" s="106"/>
      <c r="AF56" s="107">
        <f t="shared" si="18"/>
        <v>17.16</v>
      </c>
      <c r="AG56" s="108">
        <v>27.44</v>
      </c>
      <c r="AH56" s="109"/>
      <c r="AI56" s="109">
        <v>9</v>
      </c>
      <c r="AJ56" s="109">
        <v>1</v>
      </c>
      <c r="AK56" s="109">
        <v>2</v>
      </c>
      <c r="AL56" s="109"/>
      <c r="AM56" s="109"/>
      <c r="AN56" s="109"/>
      <c r="AO56" s="109"/>
      <c r="AP56" s="110">
        <f t="shared" si="19"/>
        <v>32.44</v>
      </c>
      <c r="AQ56" s="111">
        <v>32.38</v>
      </c>
      <c r="AR56" s="112"/>
      <c r="AS56" s="112">
        <v>11</v>
      </c>
      <c r="AT56" s="112"/>
      <c r="AU56" s="112"/>
      <c r="AV56" s="112"/>
      <c r="AW56" s="112"/>
      <c r="AX56" s="112"/>
      <c r="AY56" s="112"/>
      <c r="AZ56" s="113">
        <f t="shared" si="20"/>
        <v>32.38</v>
      </c>
      <c r="BA56" s="114">
        <v>19.84</v>
      </c>
      <c r="BB56" s="115"/>
      <c r="BC56" s="115">
        <v>8</v>
      </c>
      <c r="BD56" s="115"/>
      <c r="BE56" s="115"/>
      <c r="BF56" s="115"/>
      <c r="BG56" s="115"/>
      <c r="BH56" s="115"/>
      <c r="BI56" s="115"/>
      <c r="BJ56" s="116">
        <f t="shared" si="21"/>
        <v>19.84</v>
      </c>
      <c r="BK56" s="90"/>
      <c r="BL56" s="117">
        <f t="shared" si="22"/>
        <v>0.34796747967479674</v>
      </c>
      <c r="BM56" s="118">
        <f t="shared" si="23"/>
        <v>0.1927899686520376</v>
      </c>
      <c r="BN56" s="118">
        <f t="shared" si="24"/>
        <v>0.42482517482517484</v>
      </c>
      <c r="BO56" s="118">
        <f t="shared" si="25"/>
        <v>0.5773736128236745</v>
      </c>
      <c r="BP56" s="118">
        <f t="shared" si="26"/>
        <v>0.4783817171093267</v>
      </c>
      <c r="BQ56" s="119">
        <f t="shared" si="27"/>
        <v>0.3629032258064516</v>
      </c>
      <c r="BR56" s="120">
        <f t="shared" si="31"/>
        <v>2.384241178891462</v>
      </c>
      <c r="BS56" s="121">
        <f t="shared" si="28"/>
        <v>0.4737594118942587</v>
      </c>
      <c r="BT56" s="122">
        <f t="shared" si="29"/>
        <v>47</v>
      </c>
      <c r="BV56" s="123">
        <f t="shared" si="30"/>
        <v>158.55</v>
      </c>
    </row>
    <row r="57" spans="1:74" ht="12.75">
      <c r="A57" s="97">
        <v>46</v>
      </c>
      <c r="B57" s="125" t="s">
        <v>83</v>
      </c>
      <c r="C57" s="99">
        <v>13.71</v>
      </c>
      <c r="D57" s="100">
        <v>1</v>
      </c>
      <c r="E57" s="100">
        <v>3</v>
      </c>
      <c r="F57" s="100">
        <v>1</v>
      </c>
      <c r="G57" s="100"/>
      <c r="H57" s="100"/>
      <c r="I57" s="100"/>
      <c r="J57" s="100">
        <v>1</v>
      </c>
      <c r="K57" s="100"/>
      <c r="L57" s="101">
        <f t="shared" si="16"/>
        <v>24.71</v>
      </c>
      <c r="M57" s="102">
        <v>12.7</v>
      </c>
      <c r="N57" s="103">
        <v>1</v>
      </c>
      <c r="O57" s="103">
        <v>2</v>
      </c>
      <c r="P57" s="103"/>
      <c r="Q57" s="103"/>
      <c r="R57" s="103">
        <v>4</v>
      </c>
      <c r="S57" s="103"/>
      <c r="T57" s="103"/>
      <c r="U57" s="103"/>
      <c r="V57" s="104">
        <f t="shared" si="17"/>
        <v>32.7</v>
      </c>
      <c r="W57" s="105">
        <v>15.37</v>
      </c>
      <c r="X57" s="106">
        <v>3</v>
      </c>
      <c r="Y57" s="106"/>
      <c r="Z57" s="106"/>
      <c r="AA57" s="106">
        <v>2</v>
      </c>
      <c r="AB57" s="106"/>
      <c r="AC57" s="106"/>
      <c r="AD57" s="106"/>
      <c r="AE57" s="106"/>
      <c r="AF57" s="107">
        <f t="shared" si="18"/>
        <v>19.369999999999997</v>
      </c>
      <c r="AG57" s="108">
        <v>20.69</v>
      </c>
      <c r="AH57" s="109"/>
      <c r="AI57" s="109">
        <v>6</v>
      </c>
      <c r="AJ57" s="109">
        <v>1</v>
      </c>
      <c r="AK57" s="109">
        <v>2</v>
      </c>
      <c r="AL57" s="109">
        <v>3</v>
      </c>
      <c r="AM57" s="109"/>
      <c r="AN57" s="109"/>
      <c r="AO57" s="109"/>
      <c r="AP57" s="110">
        <f t="shared" si="19"/>
        <v>40.69</v>
      </c>
      <c r="AQ57" s="111">
        <v>25.63</v>
      </c>
      <c r="AR57" s="112"/>
      <c r="AS57" s="112">
        <v>9</v>
      </c>
      <c r="AT57" s="112"/>
      <c r="AU57" s="112"/>
      <c r="AV57" s="112">
        <v>2</v>
      </c>
      <c r="AW57" s="112"/>
      <c r="AX57" s="112"/>
      <c r="AY57" s="112"/>
      <c r="AZ57" s="113">
        <f t="shared" si="20"/>
        <v>35.629999999999995</v>
      </c>
      <c r="BA57" s="114">
        <v>10.99</v>
      </c>
      <c r="BB57" s="115"/>
      <c r="BC57" s="115">
        <v>7</v>
      </c>
      <c r="BD57" s="115">
        <v>1</v>
      </c>
      <c r="BE57" s="115"/>
      <c r="BF57" s="115"/>
      <c r="BG57" s="115"/>
      <c r="BH57" s="115"/>
      <c r="BI57" s="115"/>
      <c r="BJ57" s="116">
        <f t="shared" si="21"/>
        <v>11.99</v>
      </c>
      <c r="BK57" s="90"/>
      <c r="BL57" s="117">
        <f t="shared" si="22"/>
        <v>0.2598138405503844</v>
      </c>
      <c r="BM57" s="118">
        <f t="shared" si="23"/>
        <v>0.2256880733944954</v>
      </c>
      <c r="BN57" s="118">
        <f t="shared" si="24"/>
        <v>0.3763551884357254</v>
      </c>
      <c r="BO57" s="118">
        <f t="shared" si="25"/>
        <v>0.46030965839272553</v>
      </c>
      <c r="BP57" s="118">
        <f t="shared" si="26"/>
        <v>0.4347460005613248</v>
      </c>
      <c r="BQ57" s="119">
        <f t="shared" si="27"/>
        <v>0.6005004170141784</v>
      </c>
      <c r="BR57" s="120">
        <f t="shared" si="31"/>
        <v>2.357413178348834</v>
      </c>
      <c r="BS57" s="121">
        <f t="shared" si="28"/>
        <v>0.4684285679041873</v>
      </c>
      <c r="BT57" s="122">
        <f t="shared" si="29"/>
        <v>48</v>
      </c>
      <c r="BV57" s="123">
        <f t="shared" si="30"/>
        <v>165.09</v>
      </c>
    </row>
    <row r="58" spans="1:74" ht="12.75">
      <c r="A58" s="97">
        <v>80</v>
      </c>
      <c r="B58" s="125" t="s">
        <v>86</v>
      </c>
      <c r="C58" s="99">
        <v>10.31</v>
      </c>
      <c r="D58" s="100">
        <v>1</v>
      </c>
      <c r="E58" s="100">
        <v>3</v>
      </c>
      <c r="F58" s="100"/>
      <c r="G58" s="100"/>
      <c r="H58" s="100">
        <v>1</v>
      </c>
      <c r="I58" s="100"/>
      <c r="J58" s="100"/>
      <c r="K58" s="100"/>
      <c r="L58" s="101">
        <f t="shared" si="16"/>
        <v>15.31</v>
      </c>
      <c r="M58" s="102">
        <v>15.69</v>
      </c>
      <c r="N58" s="103">
        <v>1</v>
      </c>
      <c r="O58" s="103">
        <v>3</v>
      </c>
      <c r="P58" s="103"/>
      <c r="Q58" s="103">
        <v>1</v>
      </c>
      <c r="R58" s="103">
        <v>2</v>
      </c>
      <c r="S58" s="103"/>
      <c r="T58" s="103">
        <v>1</v>
      </c>
      <c r="U58" s="103"/>
      <c r="V58" s="104">
        <f t="shared" si="17"/>
        <v>37.69</v>
      </c>
      <c r="W58" s="105">
        <v>13.95</v>
      </c>
      <c r="X58" s="106">
        <v>3</v>
      </c>
      <c r="Y58" s="106"/>
      <c r="Z58" s="106">
        <v>1</v>
      </c>
      <c r="AA58" s="106"/>
      <c r="AB58" s="106">
        <v>1</v>
      </c>
      <c r="AC58" s="106"/>
      <c r="AD58" s="106"/>
      <c r="AE58" s="106"/>
      <c r="AF58" s="107">
        <f t="shared" si="18"/>
        <v>19.95</v>
      </c>
      <c r="AG58" s="108">
        <v>29.03</v>
      </c>
      <c r="AH58" s="109"/>
      <c r="AI58" s="109">
        <v>5</v>
      </c>
      <c r="AJ58" s="109">
        <v>4</v>
      </c>
      <c r="AK58" s="109">
        <v>1</v>
      </c>
      <c r="AL58" s="109">
        <v>2</v>
      </c>
      <c r="AM58" s="109"/>
      <c r="AN58" s="109"/>
      <c r="AO58" s="109"/>
      <c r="AP58" s="110">
        <f t="shared" si="19"/>
        <v>45.03</v>
      </c>
      <c r="AQ58" s="111">
        <v>23.42</v>
      </c>
      <c r="AR58" s="112"/>
      <c r="AS58" s="112">
        <v>8</v>
      </c>
      <c r="AT58" s="112">
        <v>1</v>
      </c>
      <c r="AU58" s="112"/>
      <c r="AV58" s="112">
        <v>2</v>
      </c>
      <c r="AW58" s="112"/>
      <c r="AX58" s="112"/>
      <c r="AY58" s="112"/>
      <c r="AZ58" s="113">
        <f t="shared" si="20"/>
        <v>34.42</v>
      </c>
      <c r="BA58" s="114">
        <v>10.52</v>
      </c>
      <c r="BB58" s="115"/>
      <c r="BC58" s="115">
        <v>5</v>
      </c>
      <c r="BD58" s="115">
        <v>2</v>
      </c>
      <c r="BE58" s="115">
        <v>1</v>
      </c>
      <c r="BF58" s="115"/>
      <c r="BG58" s="115"/>
      <c r="BH58" s="115"/>
      <c r="BI58" s="115"/>
      <c r="BJ58" s="116">
        <f t="shared" si="21"/>
        <v>14.52</v>
      </c>
      <c r="BK58" s="90"/>
      <c r="BL58" s="117">
        <f t="shared" si="22"/>
        <v>0.4193337687785761</v>
      </c>
      <c r="BM58" s="118">
        <f t="shared" si="23"/>
        <v>0.19580790660652694</v>
      </c>
      <c r="BN58" s="118">
        <f t="shared" si="24"/>
        <v>0.36541353383458647</v>
      </c>
      <c r="BO58" s="118">
        <f t="shared" si="25"/>
        <v>0.4159449256051521</v>
      </c>
      <c r="BP58" s="118">
        <f t="shared" si="26"/>
        <v>0.45002905287623474</v>
      </c>
      <c r="BQ58" s="119">
        <f t="shared" si="27"/>
        <v>0.49586776859504134</v>
      </c>
      <c r="BR58" s="120">
        <f t="shared" si="31"/>
        <v>2.3423969562961178</v>
      </c>
      <c r="BS58" s="121">
        <f t="shared" si="28"/>
        <v>0.4654447772576907</v>
      </c>
      <c r="BT58" s="122">
        <f t="shared" si="29"/>
        <v>49</v>
      </c>
      <c r="BV58" s="123">
        <f t="shared" si="30"/>
        <v>166.92000000000002</v>
      </c>
    </row>
    <row r="59" spans="1:74" ht="12.75">
      <c r="A59" s="97">
        <v>23</v>
      </c>
      <c r="B59" s="98" t="s">
        <v>52</v>
      </c>
      <c r="C59" s="99">
        <v>10.74</v>
      </c>
      <c r="D59" s="100">
        <v>1</v>
      </c>
      <c r="E59" s="100">
        <v>1</v>
      </c>
      <c r="F59" s="100"/>
      <c r="G59" s="100">
        <v>2</v>
      </c>
      <c r="H59" s="100">
        <v>1</v>
      </c>
      <c r="I59" s="100"/>
      <c r="J59" s="100"/>
      <c r="K59" s="100"/>
      <c r="L59" s="101">
        <f t="shared" si="16"/>
        <v>19.740000000000002</v>
      </c>
      <c r="M59" s="102">
        <v>11.63</v>
      </c>
      <c r="N59" s="103">
        <v>1</v>
      </c>
      <c r="O59" s="103">
        <v>4</v>
      </c>
      <c r="P59" s="103"/>
      <c r="Q59" s="103">
        <v>1</v>
      </c>
      <c r="R59" s="103">
        <v>1</v>
      </c>
      <c r="S59" s="103"/>
      <c r="T59" s="103">
        <v>1</v>
      </c>
      <c r="U59" s="103"/>
      <c r="V59" s="104">
        <f t="shared" si="17"/>
        <v>28.630000000000003</v>
      </c>
      <c r="W59" s="105">
        <v>14.67</v>
      </c>
      <c r="X59" s="106">
        <v>3</v>
      </c>
      <c r="Y59" s="106"/>
      <c r="Z59" s="106"/>
      <c r="AA59" s="106">
        <v>2</v>
      </c>
      <c r="AB59" s="106"/>
      <c r="AC59" s="106"/>
      <c r="AD59" s="106"/>
      <c r="AE59" s="106"/>
      <c r="AF59" s="107">
        <f t="shared" si="18"/>
        <v>18.67</v>
      </c>
      <c r="AG59" s="108">
        <v>19.13</v>
      </c>
      <c r="AH59" s="109"/>
      <c r="AI59" s="109">
        <v>5</v>
      </c>
      <c r="AJ59" s="109">
        <v>5</v>
      </c>
      <c r="AK59" s="109">
        <v>2</v>
      </c>
      <c r="AL59" s="109"/>
      <c r="AM59" s="109"/>
      <c r="AN59" s="109"/>
      <c r="AO59" s="109"/>
      <c r="AP59" s="110">
        <f t="shared" si="19"/>
        <v>28.13</v>
      </c>
      <c r="AQ59" s="111">
        <v>49.28</v>
      </c>
      <c r="AR59" s="112"/>
      <c r="AS59" s="112">
        <v>5</v>
      </c>
      <c r="AT59" s="112">
        <v>2</v>
      </c>
      <c r="AU59" s="112">
        <v>1</v>
      </c>
      <c r="AV59" s="112">
        <v>3</v>
      </c>
      <c r="AW59" s="112"/>
      <c r="AX59" s="112">
        <v>1</v>
      </c>
      <c r="AY59" s="112"/>
      <c r="AZ59" s="113">
        <f t="shared" si="20"/>
        <v>78.28</v>
      </c>
      <c r="BA59" s="114">
        <v>15.61</v>
      </c>
      <c r="BB59" s="115"/>
      <c r="BC59" s="115">
        <v>8</v>
      </c>
      <c r="BD59" s="115"/>
      <c r="BE59" s="115"/>
      <c r="BF59" s="115"/>
      <c r="BG59" s="115"/>
      <c r="BH59" s="115"/>
      <c r="BI59" s="115"/>
      <c r="BJ59" s="116">
        <f t="shared" si="21"/>
        <v>15.61</v>
      </c>
      <c r="BK59" s="90"/>
      <c r="BL59" s="117">
        <f t="shared" si="22"/>
        <v>0.32522796352583583</v>
      </c>
      <c r="BM59" s="118">
        <f t="shared" si="23"/>
        <v>0.2577715682850157</v>
      </c>
      <c r="BN59" s="118">
        <f t="shared" si="24"/>
        <v>0.3904659882163899</v>
      </c>
      <c r="BO59" s="118">
        <f t="shared" si="25"/>
        <v>0.6658371845005333</v>
      </c>
      <c r="BP59" s="118">
        <f t="shared" si="26"/>
        <v>0.1978794072560041</v>
      </c>
      <c r="BQ59" s="119">
        <f t="shared" si="27"/>
        <v>0.4612427930813581</v>
      </c>
      <c r="BR59" s="120">
        <f t="shared" si="31"/>
        <v>2.298424904865137</v>
      </c>
      <c r="BS59" s="121">
        <f t="shared" si="28"/>
        <v>0.45670733349144743</v>
      </c>
      <c r="BT59" s="122">
        <f t="shared" si="29"/>
        <v>50</v>
      </c>
      <c r="BV59" s="123">
        <f t="shared" si="30"/>
        <v>189.06</v>
      </c>
    </row>
    <row r="60" spans="1:74" ht="12.75">
      <c r="A60" s="97">
        <v>87</v>
      </c>
      <c r="B60" s="98" t="s">
        <v>63</v>
      </c>
      <c r="C60" s="99">
        <v>9.51</v>
      </c>
      <c r="D60" s="100">
        <v>1</v>
      </c>
      <c r="E60" s="100">
        <v>3</v>
      </c>
      <c r="F60" s="100"/>
      <c r="G60" s="100">
        <v>1</v>
      </c>
      <c r="H60" s="100"/>
      <c r="I60" s="100"/>
      <c r="J60" s="100"/>
      <c r="K60" s="100"/>
      <c r="L60" s="101">
        <f t="shared" si="16"/>
        <v>11.51</v>
      </c>
      <c r="M60" s="102">
        <v>20.08</v>
      </c>
      <c r="N60" s="103">
        <v>1</v>
      </c>
      <c r="O60" s="103">
        <v>3</v>
      </c>
      <c r="P60" s="103"/>
      <c r="Q60" s="103"/>
      <c r="R60" s="103">
        <v>3</v>
      </c>
      <c r="S60" s="103"/>
      <c r="T60" s="103">
        <v>1</v>
      </c>
      <c r="U60" s="103"/>
      <c r="V60" s="104">
        <f t="shared" si="17"/>
        <v>45.08</v>
      </c>
      <c r="W60" s="105">
        <v>14.56</v>
      </c>
      <c r="X60" s="106">
        <v>3</v>
      </c>
      <c r="Y60" s="106">
        <v>1</v>
      </c>
      <c r="Z60" s="106"/>
      <c r="AA60" s="106">
        <v>1</v>
      </c>
      <c r="AB60" s="106"/>
      <c r="AC60" s="106"/>
      <c r="AD60" s="106"/>
      <c r="AE60" s="106"/>
      <c r="AF60" s="107">
        <f t="shared" si="18"/>
        <v>16.560000000000002</v>
      </c>
      <c r="AG60" s="108">
        <v>34.73</v>
      </c>
      <c r="AH60" s="109"/>
      <c r="AI60" s="109">
        <v>3</v>
      </c>
      <c r="AJ60" s="109">
        <v>2</v>
      </c>
      <c r="AK60" s="109">
        <v>2</v>
      </c>
      <c r="AL60" s="109">
        <v>4</v>
      </c>
      <c r="AM60" s="109"/>
      <c r="AN60" s="109"/>
      <c r="AO60" s="109"/>
      <c r="AP60" s="110">
        <f t="shared" si="19"/>
        <v>60.73</v>
      </c>
      <c r="AQ60" s="111">
        <v>38.33</v>
      </c>
      <c r="AR60" s="112"/>
      <c r="AS60" s="112">
        <v>4</v>
      </c>
      <c r="AT60" s="112">
        <v>1</v>
      </c>
      <c r="AU60" s="112">
        <v>2</v>
      </c>
      <c r="AV60" s="112">
        <v>4</v>
      </c>
      <c r="AW60" s="112"/>
      <c r="AX60" s="112"/>
      <c r="AY60" s="112"/>
      <c r="AZ60" s="113">
        <f t="shared" si="20"/>
        <v>63.33</v>
      </c>
      <c r="BA60" s="114">
        <v>12.74</v>
      </c>
      <c r="BB60" s="115"/>
      <c r="BC60" s="115">
        <v>7</v>
      </c>
      <c r="BD60" s="115">
        <v>1</v>
      </c>
      <c r="BE60" s="115"/>
      <c r="BF60" s="115"/>
      <c r="BG60" s="115"/>
      <c r="BH60" s="115"/>
      <c r="BI60" s="115"/>
      <c r="BJ60" s="116">
        <f t="shared" si="21"/>
        <v>13.74</v>
      </c>
      <c r="BK60" s="90"/>
      <c r="BL60" s="117">
        <f t="shared" si="22"/>
        <v>0.5577758470894874</v>
      </c>
      <c r="BM60" s="118">
        <f t="shared" si="23"/>
        <v>0.16370896184560782</v>
      </c>
      <c r="BN60" s="118">
        <f t="shared" si="24"/>
        <v>0.4402173913043478</v>
      </c>
      <c r="BO60" s="118">
        <f t="shared" si="25"/>
        <v>0.30841429277128274</v>
      </c>
      <c r="BP60" s="118">
        <f t="shared" si="26"/>
        <v>0.24459182062213802</v>
      </c>
      <c r="BQ60" s="119">
        <f t="shared" si="27"/>
        <v>0.5240174672489083</v>
      </c>
      <c r="BR60" s="120">
        <f t="shared" si="31"/>
        <v>2.2387257808817718</v>
      </c>
      <c r="BS60" s="121">
        <f t="shared" si="28"/>
        <v>0.4448448498973542</v>
      </c>
      <c r="BT60" s="122">
        <f t="shared" si="29"/>
        <v>51</v>
      </c>
      <c r="BV60" s="123">
        <f t="shared" si="30"/>
        <v>210.95</v>
      </c>
    </row>
    <row r="61" spans="1:74" ht="12.75">
      <c r="A61" s="97">
        <v>39</v>
      </c>
      <c r="B61" s="125" t="s">
        <v>91</v>
      </c>
      <c r="C61" s="99">
        <v>15.31</v>
      </c>
      <c r="D61" s="100">
        <v>1</v>
      </c>
      <c r="E61" s="100">
        <v>3</v>
      </c>
      <c r="F61" s="100"/>
      <c r="G61" s="100"/>
      <c r="H61" s="100">
        <v>1</v>
      </c>
      <c r="I61" s="100"/>
      <c r="J61" s="100">
        <v>1</v>
      </c>
      <c r="K61" s="100"/>
      <c r="L61" s="101">
        <f t="shared" si="16"/>
        <v>30.310000000000002</v>
      </c>
      <c r="M61" s="102">
        <v>13.13</v>
      </c>
      <c r="N61" s="103">
        <v>1</v>
      </c>
      <c r="O61" s="103">
        <v>4</v>
      </c>
      <c r="P61" s="103"/>
      <c r="Q61" s="103">
        <v>2</v>
      </c>
      <c r="R61" s="103"/>
      <c r="S61" s="103"/>
      <c r="T61" s="103"/>
      <c r="U61" s="103">
        <v>7</v>
      </c>
      <c r="V61" s="104">
        <f t="shared" si="17"/>
        <v>38.13</v>
      </c>
      <c r="W61" s="105">
        <v>13.6</v>
      </c>
      <c r="X61" s="106">
        <v>3</v>
      </c>
      <c r="Y61" s="106">
        <v>1</v>
      </c>
      <c r="Z61" s="106">
        <v>1</v>
      </c>
      <c r="AA61" s="106"/>
      <c r="AB61" s="106"/>
      <c r="AC61" s="106"/>
      <c r="AD61" s="106"/>
      <c r="AE61" s="106"/>
      <c r="AF61" s="107">
        <f t="shared" si="18"/>
        <v>14.6</v>
      </c>
      <c r="AG61" s="108">
        <v>26.39</v>
      </c>
      <c r="AH61" s="109"/>
      <c r="AI61" s="109">
        <v>5</v>
      </c>
      <c r="AJ61" s="109">
        <v>2</v>
      </c>
      <c r="AK61" s="109">
        <v>3</v>
      </c>
      <c r="AL61" s="109">
        <v>2</v>
      </c>
      <c r="AM61" s="109"/>
      <c r="AN61" s="109"/>
      <c r="AO61" s="109"/>
      <c r="AP61" s="110">
        <f t="shared" si="19"/>
        <v>44.39</v>
      </c>
      <c r="AQ61" s="111">
        <v>27.09</v>
      </c>
      <c r="AR61" s="112"/>
      <c r="AS61" s="112">
        <v>7</v>
      </c>
      <c r="AT61" s="112">
        <v>2</v>
      </c>
      <c r="AU61" s="112"/>
      <c r="AV61" s="112">
        <v>2</v>
      </c>
      <c r="AW61" s="112"/>
      <c r="AX61" s="112"/>
      <c r="AY61" s="112"/>
      <c r="AZ61" s="113">
        <f t="shared" si="20"/>
        <v>39.09</v>
      </c>
      <c r="BA61" s="114">
        <v>14.74</v>
      </c>
      <c r="BB61" s="115"/>
      <c r="BC61" s="115">
        <v>8</v>
      </c>
      <c r="BD61" s="115"/>
      <c r="BE61" s="115"/>
      <c r="BF61" s="115"/>
      <c r="BG61" s="115"/>
      <c r="BH61" s="115"/>
      <c r="BI61" s="115"/>
      <c r="BJ61" s="116">
        <f t="shared" si="21"/>
        <v>14.74</v>
      </c>
      <c r="BK61" s="90"/>
      <c r="BL61" s="117">
        <f t="shared" si="22"/>
        <v>0.21181128340481686</v>
      </c>
      <c r="BM61" s="118">
        <f t="shared" si="23"/>
        <v>0.1935483870967742</v>
      </c>
      <c r="BN61" s="118">
        <f t="shared" si="24"/>
        <v>0.4993150684931507</v>
      </c>
      <c r="BO61" s="118">
        <f t="shared" si="25"/>
        <v>0.4219418788015319</v>
      </c>
      <c r="BP61" s="118">
        <f t="shared" si="26"/>
        <v>0.3962650294192888</v>
      </c>
      <c r="BQ61" s="119">
        <f t="shared" si="27"/>
        <v>0.48846675712347354</v>
      </c>
      <c r="BR61" s="120">
        <f t="shared" si="31"/>
        <v>2.211348404339036</v>
      </c>
      <c r="BS61" s="121">
        <f t="shared" si="28"/>
        <v>0.4394048424329564</v>
      </c>
      <c r="BT61" s="122">
        <f t="shared" si="29"/>
        <v>52</v>
      </c>
      <c r="BV61" s="123">
        <f t="shared" si="30"/>
        <v>181.26</v>
      </c>
    </row>
    <row r="62" spans="1:74" ht="12.75">
      <c r="A62" s="97">
        <v>62</v>
      </c>
      <c r="B62" s="98" t="s">
        <v>65</v>
      </c>
      <c r="C62" s="99">
        <v>7.31</v>
      </c>
      <c r="D62" s="100">
        <v>1</v>
      </c>
      <c r="E62" s="100">
        <v>2</v>
      </c>
      <c r="F62" s="100"/>
      <c r="G62" s="100">
        <v>2</v>
      </c>
      <c r="H62" s="100"/>
      <c r="I62" s="100"/>
      <c r="J62" s="100">
        <v>1</v>
      </c>
      <c r="K62" s="100"/>
      <c r="L62" s="101">
        <f t="shared" si="16"/>
        <v>21.31</v>
      </c>
      <c r="M62" s="102">
        <v>7.68</v>
      </c>
      <c r="N62" s="103">
        <v>1</v>
      </c>
      <c r="O62" s="103">
        <v>2</v>
      </c>
      <c r="P62" s="103"/>
      <c r="Q62" s="103">
        <v>3</v>
      </c>
      <c r="R62" s="103">
        <v>1</v>
      </c>
      <c r="S62" s="103"/>
      <c r="T62" s="103"/>
      <c r="U62" s="103"/>
      <c r="V62" s="104">
        <f t="shared" si="17"/>
        <v>18.68</v>
      </c>
      <c r="W62" s="105">
        <v>11.33</v>
      </c>
      <c r="X62" s="106">
        <v>3</v>
      </c>
      <c r="Y62" s="106">
        <v>1</v>
      </c>
      <c r="Z62" s="106"/>
      <c r="AA62" s="106"/>
      <c r="AB62" s="106">
        <v>1</v>
      </c>
      <c r="AC62" s="106"/>
      <c r="AD62" s="106"/>
      <c r="AE62" s="106"/>
      <c r="AF62" s="107">
        <f t="shared" si="18"/>
        <v>16.33</v>
      </c>
      <c r="AG62" s="108">
        <v>21.78</v>
      </c>
      <c r="AH62" s="109"/>
      <c r="AI62" s="109">
        <v>2</v>
      </c>
      <c r="AJ62" s="109">
        <v>4</v>
      </c>
      <c r="AK62" s="109">
        <v>2</v>
      </c>
      <c r="AL62" s="109">
        <v>4</v>
      </c>
      <c r="AM62" s="109"/>
      <c r="AN62" s="109"/>
      <c r="AO62" s="109"/>
      <c r="AP62" s="110">
        <f t="shared" si="19"/>
        <v>49.78</v>
      </c>
      <c r="AQ62" s="111">
        <v>14.28</v>
      </c>
      <c r="AR62" s="112"/>
      <c r="AS62" s="112">
        <v>1</v>
      </c>
      <c r="AT62" s="112">
        <v>2</v>
      </c>
      <c r="AU62" s="112">
        <v>1</v>
      </c>
      <c r="AV62" s="112">
        <v>7</v>
      </c>
      <c r="AW62" s="112"/>
      <c r="AX62" s="112">
        <v>1</v>
      </c>
      <c r="AY62" s="112"/>
      <c r="AZ62" s="113">
        <f t="shared" si="20"/>
        <v>63.28</v>
      </c>
      <c r="BA62" s="114">
        <v>11.97</v>
      </c>
      <c r="BB62" s="115"/>
      <c r="BC62" s="115">
        <v>4</v>
      </c>
      <c r="BD62" s="115">
        <v>3</v>
      </c>
      <c r="BE62" s="115">
        <v>1</v>
      </c>
      <c r="BF62" s="115"/>
      <c r="BG62" s="115"/>
      <c r="BH62" s="115"/>
      <c r="BI62" s="115"/>
      <c r="BJ62" s="116">
        <f t="shared" si="21"/>
        <v>16.97</v>
      </c>
      <c r="BK62" s="90"/>
      <c r="BL62" s="117">
        <f t="shared" si="22"/>
        <v>0.3012670107930549</v>
      </c>
      <c r="BM62" s="118">
        <f t="shared" si="23"/>
        <v>0.3950749464668094</v>
      </c>
      <c r="BN62" s="118">
        <f t="shared" si="24"/>
        <v>0.4464176362522964</v>
      </c>
      <c r="BO62" s="118">
        <f t="shared" si="25"/>
        <v>0.3762555243069506</v>
      </c>
      <c r="BP62" s="118">
        <f t="shared" si="26"/>
        <v>0.2447850821744627</v>
      </c>
      <c r="BQ62" s="119">
        <f t="shared" si="27"/>
        <v>0.42427813789039487</v>
      </c>
      <c r="BR62" s="120">
        <f t="shared" si="31"/>
        <v>2.1880783378839688</v>
      </c>
      <c r="BS62" s="121">
        <f t="shared" si="28"/>
        <v>0.43478097589793635</v>
      </c>
      <c r="BT62" s="122">
        <f t="shared" si="29"/>
        <v>53</v>
      </c>
      <c r="BV62" s="123">
        <f t="shared" si="30"/>
        <v>186.35</v>
      </c>
    </row>
    <row r="63" spans="1:74" ht="12.75">
      <c r="A63" s="97">
        <v>68</v>
      </c>
      <c r="B63" s="98" t="s">
        <v>51</v>
      </c>
      <c r="C63" s="99">
        <v>12.7</v>
      </c>
      <c r="D63" s="100">
        <v>1</v>
      </c>
      <c r="E63" s="100">
        <v>2</v>
      </c>
      <c r="F63" s="100">
        <v>2</v>
      </c>
      <c r="G63" s="100"/>
      <c r="H63" s="100"/>
      <c r="I63" s="100"/>
      <c r="J63" s="100"/>
      <c r="K63" s="100"/>
      <c r="L63" s="101">
        <f t="shared" si="16"/>
        <v>14.7</v>
      </c>
      <c r="M63" s="102">
        <v>15.57</v>
      </c>
      <c r="N63" s="103">
        <v>1</v>
      </c>
      <c r="O63" s="103">
        <v>4</v>
      </c>
      <c r="P63" s="103">
        <v>1</v>
      </c>
      <c r="Q63" s="103">
        <v>1</v>
      </c>
      <c r="R63" s="103"/>
      <c r="S63" s="103"/>
      <c r="T63" s="103"/>
      <c r="U63" s="103"/>
      <c r="V63" s="104">
        <f t="shared" si="17"/>
        <v>18.57</v>
      </c>
      <c r="W63" s="105">
        <v>11.85</v>
      </c>
      <c r="X63" s="106">
        <v>3</v>
      </c>
      <c r="Y63" s="106"/>
      <c r="Z63" s="106">
        <v>1</v>
      </c>
      <c r="AA63" s="106">
        <v>1</v>
      </c>
      <c r="AB63" s="106"/>
      <c r="AC63" s="106"/>
      <c r="AD63" s="106">
        <v>1</v>
      </c>
      <c r="AE63" s="106"/>
      <c r="AF63" s="107">
        <f t="shared" si="18"/>
        <v>24.85</v>
      </c>
      <c r="AG63" s="108">
        <v>21.85</v>
      </c>
      <c r="AH63" s="109"/>
      <c r="AI63" s="109">
        <v>2</v>
      </c>
      <c r="AJ63" s="109">
        <v>1</v>
      </c>
      <c r="AK63" s="109">
        <v>3</v>
      </c>
      <c r="AL63" s="109">
        <v>6</v>
      </c>
      <c r="AM63" s="109"/>
      <c r="AN63" s="109"/>
      <c r="AO63" s="109"/>
      <c r="AP63" s="110">
        <f t="shared" si="19"/>
        <v>58.85</v>
      </c>
      <c r="AQ63" s="111">
        <v>22.69</v>
      </c>
      <c r="AR63" s="112"/>
      <c r="AS63" s="112">
        <v>6</v>
      </c>
      <c r="AT63" s="112"/>
      <c r="AU63" s="112"/>
      <c r="AV63" s="112">
        <v>5</v>
      </c>
      <c r="AW63" s="112"/>
      <c r="AX63" s="112">
        <v>1</v>
      </c>
      <c r="AY63" s="112"/>
      <c r="AZ63" s="113">
        <f t="shared" si="20"/>
        <v>57.69</v>
      </c>
      <c r="BA63" s="114">
        <v>16.43</v>
      </c>
      <c r="BB63" s="115"/>
      <c r="BC63" s="115">
        <v>8</v>
      </c>
      <c r="BD63" s="115"/>
      <c r="BE63" s="115"/>
      <c r="BF63" s="115"/>
      <c r="BG63" s="115"/>
      <c r="BH63" s="115"/>
      <c r="BI63" s="115"/>
      <c r="BJ63" s="116">
        <f t="shared" si="21"/>
        <v>16.43</v>
      </c>
      <c r="BK63" s="90"/>
      <c r="BL63" s="117">
        <f t="shared" si="22"/>
        <v>0.43673469387755104</v>
      </c>
      <c r="BM63" s="118">
        <f t="shared" si="23"/>
        <v>0.3974151857835218</v>
      </c>
      <c r="BN63" s="118">
        <f t="shared" si="24"/>
        <v>0.29336016096579476</v>
      </c>
      <c r="BO63" s="118">
        <f t="shared" si="25"/>
        <v>0.3182667799490229</v>
      </c>
      <c r="BP63" s="118">
        <f t="shared" si="26"/>
        <v>0.2685040734962732</v>
      </c>
      <c r="BQ63" s="119">
        <f t="shared" si="27"/>
        <v>0.4382227632379793</v>
      </c>
      <c r="BR63" s="120">
        <f t="shared" si="31"/>
        <v>2.152503657310143</v>
      </c>
      <c r="BS63" s="121">
        <f t="shared" si="28"/>
        <v>0.42771212737028114</v>
      </c>
      <c r="BT63" s="122">
        <f t="shared" si="29"/>
        <v>54</v>
      </c>
      <c r="BV63" s="123">
        <f t="shared" si="30"/>
        <v>191.09</v>
      </c>
    </row>
    <row r="64" spans="1:74" ht="12.75">
      <c r="A64" s="97">
        <v>42</v>
      </c>
      <c r="B64" s="98" t="s">
        <v>92</v>
      </c>
      <c r="C64" s="99">
        <v>12.31</v>
      </c>
      <c r="D64" s="100">
        <v>1</v>
      </c>
      <c r="E64" s="100">
        <v>4</v>
      </c>
      <c r="F64" s="100"/>
      <c r="G64" s="100"/>
      <c r="H64" s="100"/>
      <c r="I64" s="100"/>
      <c r="J64" s="100"/>
      <c r="K64" s="100">
        <v>1</v>
      </c>
      <c r="L64" s="101">
        <f t="shared" si="16"/>
        <v>15.31</v>
      </c>
      <c r="M64" s="102">
        <v>17.73</v>
      </c>
      <c r="N64" s="103">
        <v>1</v>
      </c>
      <c r="O64" s="103">
        <v>2</v>
      </c>
      <c r="P64" s="103"/>
      <c r="Q64" s="103">
        <v>3</v>
      </c>
      <c r="R64" s="103">
        <v>1</v>
      </c>
      <c r="S64" s="103"/>
      <c r="T64" s="103"/>
      <c r="U64" s="103"/>
      <c r="V64" s="104">
        <f t="shared" si="17"/>
        <v>28.73</v>
      </c>
      <c r="W64" s="105">
        <v>13.29</v>
      </c>
      <c r="X64" s="106">
        <v>3</v>
      </c>
      <c r="Y64" s="106"/>
      <c r="Z64" s="106"/>
      <c r="AA64" s="106">
        <v>1</v>
      </c>
      <c r="AB64" s="106">
        <v>1</v>
      </c>
      <c r="AC64" s="106"/>
      <c r="AD64" s="106"/>
      <c r="AE64" s="106"/>
      <c r="AF64" s="107">
        <f t="shared" si="18"/>
        <v>20.29</v>
      </c>
      <c r="AG64" s="108">
        <v>24.8</v>
      </c>
      <c r="AH64" s="109"/>
      <c r="AI64" s="109">
        <v>3</v>
      </c>
      <c r="AJ64" s="109">
        <v>2</v>
      </c>
      <c r="AK64" s="109">
        <v>4</v>
      </c>
      <c r="AL64" s="109">
        <v>3</v>
      </c>
      <c r="AM64" s="109"/>
      <c r="AN64" s="109"/>
      <c r="AO64" s="109"/>
      <c r="AP64" s="110">
        <f t="shared" si="19"/>
        <v>49.8</v>
      </c>
      <c r="AQ64" s="111">
        <v>29.44</v>
      </c>
      <c r="AR64" s="112"/>
      <c r="AS64" s="112">
        <v>8</v>
      </c>
      <c r="AT64" s="112">
        <v>1</v>
      </c>
      <c r="AU64" s="112"/>
      <c r="AV64" s="112">
        <v>2</v>
      </c>
      <c r="AW64" s="112"/>
      <c r="AX64" s="112">
        <v>1</v>
      </c>
      <c r="AY64" s="112"/>
      <c r="AZ64" s="113">
        <f t="shared" si="20"/>
        <v>50.44</v>
      </c>
      <c r="BA64" s="114">
        <v>16.35</v>
      </c>
      <c r="BB64" s="115"/>
      <c r="BC64" s="115">
        <v>7</v>
      </c>
      <c r="BD64" s="115">
        <v>1</v>
      </c>
      <c r="BE64" s="115"/>
      <c r="BF64" s="115"/>
      <c r="BG64" s="115"/>
      <c r="BH64" s="115"/>
      <c r="BI64" s="115"/>
      <c r="BJ64" s="116">
        <f t="shared" si="21"/>
        <v>17.35</v>
      </c>
      <c r="BK64" s="90"/>
      <c r="BL64" s="117">
        <f t="shared" si="22"/>
        <v>0.4193337687785761</v>
      </c>
      <c r="BM64" s="118">
        <f t="shared" si="23"/>
        <v>0.2568743473720849</v>
      </c>
      <c r="BN64" s="118">
        <f t="shared" si="24"/>
        <v>0.3592902907836373</v>
      </c>
      <c r="BO64" s="118">
        <f t="shared" si="25"/>
        <v>0.37610441767068276</v>
      </c>
      <c r="BP64" s="118">
        <f t="shared" si="26"/>
        <v>0.3070975416336241</v>
      </c>
      <c r="BQ64" s="119">
        <f t="shared" si="27"/>
        <v>0.41498559077809793</v>
      </c>
      <c r="BR64" s="120">
        <f t="shared" si="31"/>
        <v>2.133685957016703</v>
      </c>
      <c r="BS64" s="121">
        <f t="shared" si="28"/>
        <v>0.42397296595357936</v>
      </c>
      <c r="BT64" s="122">
        <f t="shared" si="29"/>
        <v>55</v>
      </c>
      <c r="BV64" s="123">
        <f t="shared" si="30"/>
        <v>181.92</v>
      </c>
    </row>
    <row r="65" spans="1:74" ht="12.75">
      <c r="A65" s="97">
        <v>25</v>
      </c>
      <c r="B65" s="125" t="s">
        <v>90</v>
      </c>
      <c r="C65" s="99">
        <v>13.78</v>
      </c>
      <c r="D65" s="100">
        <v>1</v>
      </c>
      <c r="E65" s="100">
        <v>4</v>
      </c>
      <c r="F65" s="100"/>
      <c r="G65" s="100"/>
      <c r="H65" s="100"/>
      <c r="I65" s="100"/>
      <c r="J65" s="100"/>
      <c r="K65" s="100"/>
      <c r="L65" s="101">
        <f t="shared" si="16"/>
        <v>13.78</v>
      </c>
      <c r="M65" s="102">
        <v>28.16</v>
      </c>
      <c r="N65" s="103">
        <v>1</v>
      </c>
      <c r="O65" s="103">
        <v>2</v>
      </c>
      <c r="P65" s="103"/>
      <c r="Q65" s="103">
        <v>1</v>
      </c>
      <c r="R65" s="103">
        <v>3</v>
      </c>
      <c r="S65" s="103"/>
      <c r="T65" s="103"/>
      <c r="U65" s="103"/>
      <c r="V65" s="104">
        <f t="shared" si="17"/>
        <v>45.16</v>
      </c>
      <c r="W65" s="105">
        <v>15.37</v>
      </c>
      <c r="X65" s="106">
        <v>3</v>
      </c>
      <c r="Y65" s="106">
        <v>1</v>
      </c>
      <c r="Z65" s="106"/>
      <c r="AA65" s="106"/>
      <c r="AB65" s="106">
        <v>1</v>
      </c>
      <c r="AC65" s="106"/>
      <c r="AD65" s="106">
        <v>2</v>
      </c>
      <c r="AE65" s="106"/>
      <c r="AF65" s="107">
        <f t="shared" si="18"/>
        <v>40.37</v>
      </c>
      <c r="AG65" s="108">
        <v>22.62</v>
      </c>
      <c r="AH65" s="109"/>
      <c r="AI65" s="109">
        <v>8</v>
      </c>
      <c r="AJ65" s="109">
        <v>2</v>
      </c>
      <c r="AK65" s="109">
        <v>1</v>
      </c>
      <c r="AL65" s="109">
        <v>1</v>
      </c>
      <c r="AM65" s="109"/>
      <c r="AN65" s="109"/>
      <c r="AO65" s="109"/>
      <c r="AP65" s="110">
        <f t="shared" si="19"/>
        <v>31.62</v>
      </c>
      <c r="AQ65" s="111">
        <v>22.83</v>
      </c>
      <c r="AR65" s="112"/>
      <c r="AS65" s="112">
        <v>6</v>
      </c>
      <c r="AT65" s="112"/>
      <c r="AU65" s="112"/>
      <c r="AV65" s="112">
        <v>5</v>
      </c>
      <c r="AW65" s="112"/>
      <c r="AX65" s="112">
        <v>1</v>
      </c>
      <c r="AY65" s="112"/>
      <c r="AZ65" s="113">
        <f t="shared" si="20"/>
        <v>57.83</v>
      </c>
      <c r="BA65" s="114">
        <v>14.69</v>
      </c>
      <c r="BB65" s="115"/>
      <c r="BC65" s="115">
        <v>7</v>
      </c>
      <c r="BD65" s="115">
        <v>1</v>
      </c>
      <c r="BE65" s="115"/>
      <c r="BF65" s="115"/>
      <c r="BG65" s="115"/>
      <c r="BH65" s="115"/>
      <c r="BI65" s="115"/>
      <c r="BJ65" s="116">
        <f t="shared" si="21"/>
        <v>15.69</v>
      </c>
      <c r="BK65" s="90"/>
      <c r="BL65" s="117">
        <f t="shared" si="22"/>
        <v>0.4658925979680697</v>
      </c>
      <c r="BM65" s="118">
        <f t="shared" si="23"/>
        <v>0.16341895482728078</v>
      </c>
      <c r="BN65" s="118">
        <f t="shared" si="24"/>
        <v>0.18057963834530594</v>
      </c>
      <c r="BO65" s="118">
        <f t="shared" si="25"/>
        <v>0.5923466160657811</v>
      </c>
      <c r="BP65" s="118">
        <f t="shared" si="26"/>
        <v>0.2678540549887602</v>
      </c>
      <c r="BQ65" s="119">
        <f t="shared" si="27"/>
        <v>0.45889101338432126</v>
      </c>
      <c r="BR65" s="120">
        <f t="shared" si="31"/>
        <v>2.128982875579519</v>
      </c>
      <c r="BS65" s="121">
        <f t="shared" si="28"/>
        <v>0.4230384425859362</v>
      </c>
      <c r="BT65" s="122">
        <f t="shared" si="29"/>
        <v>56</v>
      </c>
      <c r="BV65" s="123">
        <f t="shared" si="30"/>
        <v>204.45</v>
      </c>
    </row>
    <row r="66" spans="1:74" ht="12.75">
      <c r="A66" s="97">
        <v>50</v>
      </c>
      <c r="B66" s="125" t="s">
        <v>76</v>
      </c>
      <c r="C66" s="99">
        <v>12.52</v>
      </c>
      <c r="D66" s="100">
        <v>1</v>
      </c>
      <c r="E66" s="100">
        <v>4</v>
      </c>
      <c r="F66" s="100"/>
      <c r="G66" s="100"/>
      <c r="H66" s="100"/>
      <c r="I66" s="100"/>
      <c r="J66" s="100"/>
      <c r="K66" s="100">
        <v>1</v>
      </c>
      <c r="L66" s="101">
        <f t="shared" si="16"/>
        <v>15.52</v>
      </c>
      <c r="M66" s="102">
        <v>15.28</v>
      </c>
      <c r="N66" s="103">
        <v>1</v>
      </c>
      <c r="O66" s="103">
        <v>1</v>
      </c>
      <c r="P66" s="103"/>
      <c r="Q66" s="103">
        <v>2</v>
      </c>
      <c r="R66" s="103">
        <v>3</v>
      </c>
      <c r="S66" s="103"/>
      <c r="T66" s="103"/>
      <c r="U66" s="103"/>
      <c r="V66" s="104">
        <f t="shared" si="17"/>
        <v>34.28</v>
      </c>
      <c r="W66" s="105">
        <v>11.73</v>
      </c>
      <c r="X66" s="106">
        <v>3</v>
      </c>
      <c r="Y66" s="106">
        <v>2</v>
      </c>
      <c r="Z66" s="106"/>
      <c r="AA66" s="106"/>
      <c r="AB66" s="106"/>
      <c r="AC66" s="106"/>
      <c r="AD66" s="106"/>
      <c r="AE66" s="106"/>
      <c r="AF66" s="107">
        <f t="shared" si="18"/>
        <v>11.73</v>
      </c>
      <c r="AG66" s="108">
        <v>28.82</v>
      </c>
      <c r="AH66" s="109"/>
      <c r="AI66" s="109"/>
      <c r="AJ66" s="109">
        <v>1</v>
      </c>
      <c r="AK66" s="109">
        <v>4</v>
      </c>
      <c r="AL66" s="109">
        <v>7</v>
      </c>
      <c r="AM66" s="109"/>
      <c r="AN66" s="109"/>
      <c r="AO66" s="109"/>
      <c r="AP66" s="110">
        <f t="shared" si="19"/>
        <v>72.82</v>
      </c>
      <c r="AQ66" s="111">
        <v>38.13</v>
      </c>
      <c r="AR66" s="112"/>
      <c r="AS66" s="112">
        <v>5</v>
      </c>
      <c r="AT66" s="112">
        <v>2</v>
      </c>
      <c r="AU66" s="112">
        <v>1</v>
      </c>
      <c r="AV66" s="112">
        <v>3</v>
      </c>
      <c r="AW66" s="112"/>
      <c r="AX66" s="112"/>
      <c r="AY66" s="112"/>
      <c r="AZ66" s="113">
        <f t="shared" si="20"/>
        <v>57.13</v>
      </c>
      <c r="BA66" s="114">
        <v>12.51</v>
      </c>
      <c r="BB66" s="115"/>
      <c r="BC66" s="115">
        <v>4</v>
      </c>
      <c r="BD66" s="115">
        <v>2</v>
      </c>
      <c r="BE66" s="115">
        <v>1</v>
      </c>
      <c r="BF66" s="115">
        <v>1</v>
      </c>
      <c r="BG66" s="115"/>
      <c r="BH66" s="115"/>
      <c r="BI66" s="115"/>
      <c r="BJ66" s="116">
        <f t="shared" si="21"/>
        <v>21.509999999999998</v>
      </c>
      <c r="BK66" s="90"/>
      <c r="BL66" s="117">
        <f t="shared" si="22"/>
        <v>0.413659793814433</v>
      </c>
      <c r="BM66" s="118">
        <f t="shared" si="23"/>
        <v>0.21528588098016335</v>
      </c>
      <c r="BN66" s="118">
        <f t="shared" si="24"/>
        <v>0.6214833759590792</v>
      </c>
      <c r="BO66" s="118">
        <f t="shared" si="25"/>
        <v>0.25720955781378746</v>
      </c>
      <c r="BP66" s="118">
        <f t="shared" si="26"/>
        <v>0.2711360056012603</v>
      </c>
      <c r="BQ66" s="119">
        <f t="shared" si="27"/>
        <v>0.3347280334728034</v>
      </c>
      <c r="BR66" s="120">
        <f t="shared" si="31"/>
        <v>2.1135026476415266</v>
      </c>
      <c r="BS66" s="121">
        <f t="shared" si="28"/>
        <v>0.4199624518896837</v>
      </c>
      <c r="BT66" s="122">
        <f t="shared" si="29"/>
        <v>57</v>
      </c>
      <c r="BV66" s="123">
        <f t="shared" si="30"/>
        <v>212.98999999999998</v>
      </c>
    </row>
    <row r="67" spans="1:74" ht="12.75">
      <c r="A67" s="97">
        <v>63</v>
      </c>
      <c r="B67" s="98" t="s">
        <v>129</v>
      </c>
      <c r="C67" s="99">
        <v>18.29</v>
      </c>
      <c r="D67" s="100">
        <v>1</v>
      </c>
      <c r="E67" s="100">
        <v>2</v>
      </c>
      <c r="F67" s="100"/>
      <c r="G67" s="100"/>
      <c r="H67" s="100">
        <v>2</v>
      </c>
      <c r="I67" s="100"/>
      <c r="J67" s="100"/>
      <c r="K67" s="100"/>
      <c r="L67" s="101">
        <f t="shared" si="16"/>
        <v>28.29</v>
      </c>
      <c r="M67" s="102">
        <v>17.71</v>
      </c>
      <c r="N67" s="103">
        <v>1</v>
      </c>
      <c r="O67" s="103">
        <v>3</v>
      </c>
      <c r="P67" s="103"/>
      <c r="Q67" s="103">
        <v>1</v>
      </c>
      <c r="R67" s="103">
        <v>2</v>
      </c>
      <c r="S67" s="103"/>
      <c r="T67" s="103"/>
      <c r="U67" s="103"/>
      <c r="V67" s="104">
        <f t="shared" si="17"/>
        <v>29.71</v>
      </c>
      <c r="W67" s="105">
        <v>15.45</v>
      </c>
      <c r="X67" s="106">
        <v>3</v>
      </c>
      <c r="Y67" s="106"/>
      <c r="Z67" s="106"/>
      <c r="AA67" s="106"/>
      <c r="AB67" s="106">
        <v>2</v>
      </c>
      <c r="AC67" s="106"/>
      <c r="AD67" s="106"/>
      <c r="AE67" s="106"/>
      <c r="AF67" s="107">
        <f t="shared" si="18"/>
        <v>25.45</v>
      </c>
      <c r="AG67" s="108">
        <v>27.32</v>
      </c>
      <c r="AH67" s="109"/>
      <c r="AI67" s="109">
        <v>2</v>
      </c>
      <c r="AJ67" s="109">
        <v>3</v>
      </c>
      <c r="AK67" s="109">
        <v>6</v>
      </c>
      <c r="AL67" s="109">
        <v>1</v>
      </c>
      <c r="AM67" s="109"/>
      <c r="AN67" s="109"/>
      <c r="AO67" s="109"/>
      <c r="AP67" s="110">
        <f t="shared" si="19"/>
        <v>47.32</v>
      </c>
      <c r="AQ67" s="111">
        <v>24.93</v>
      </c>
      <c r="AR67" s="112"/>
      <c r="AS67" s="112">
        <v>11</v>
      </c>
      <c r="AT67" s="112"/>
      <c r="AU67" s="112"/>
      <c r="AV67" s="112"/>
      <c r="AW67" s="112"/>
      <c r="AX67" s="112"/>
      <c r="AY67" s="112"/>
      <c r="AZ67" s="113">
        <f t="shared" si="20"/>
        <v>24.93</v>
      </c>
      <c r="BA67" s="114">
        <v>18.07</v>
      </c>
      <c r="BB67" s="115"/>
      <c r="BC67" s="115">
        <v>4</v>
      </c>
      <c r="BD67" s="115">
        <v>3</v>
      </c>
      <c r="BE67" s="115">
        <v>1</v>
      </c>
      <c r="BF67" s="115"/>
      <c r="BG67" s="115"/>
      <c r="BH67" s="115"/>
      <c r="BI67" s="115"/>
      <c r="BJ67" s="116">
        <f t="shared" si="21"/>
        <v>23.07</v>
      </c>
      <c r="BK67" s="90"/>
      <c r="BL67" s="117">
        <f t="shared" si="22"/>
        <v>0.22693531283138918</v>
      </c>
      <c r="BM67" s="118">
        <f t="shared" si="23"/>
        <v>0.24840121171322785</v>
      </c>
      <c r="BN67" s="118">
        <f t="shared" si="24"/>
        <v>0.2864440078585462</v>
      </c>
      <c r="BO67" s="118">
        <f t="shared" si="25"/>
        <v>0.39581572273879967</v>
      </c>
      <c r="BP67" s="118">
        <f t="shared" si="26"/>
        <v>0.6213397513036503</v>
      </c>
      <c r="BQ67" s="119">
        <f t="shared" si="27"/>
        <v>0.31209362808842656</v>
      </c>
      <c r="BR67" s="120">
        <f t="shared" si="31"/>
        <v>2.09102963453404</v>
      </c>
      <c r="BS67" s="121">
        <f t="shared" si="28"/>
        <v>0.41549696342838416</v>
      </c>
      <c r="BT67" s="122">
        <f t="shared" si="29"/>
        <v>58</v>
      </c>
      <c r="BV67" s="123">
        <f t="shared" si="30"/>
        <v>178.77</v>
      </c>
    </row>
    <row r="68" spans="1:74" ht="12.75">
      <c r="A68" s="97">
        <v>51</v>
      </c>
      <c r="B68" s="98" t="s">
        <v>55</v>
      </c>
      <c r="C68" s="99">
        <v>10.17</v>
      </c>
      <c r="D68" s="100">
        <v>1</v>
      </c>
      <c r="E68" s="100">
        <v>1</v>
      </c>
      <c r="F68" s="100">
        <v>1</v>
      </c>
      <c r="G68" s="100">
        <v>2</v>
      </c>
      <c r="H68" s="100"/>
      <c r="I68" s="100"/>
      <c r="J68" s="100">
        <v>1</v>
      </c>
      <c r="K68" s="100"/>
      <c r="L68" s="101">
        <f t="shared" si="16"/>
        <v>25.17</v>
      </c>
      <c r="M68" s="102">
        <v>13.77</v>
      </c>
      <c r="N68" s="103">
        <v>1</v>
      </c>
      <c r="O68" s="103">
        <v>2</v>
      </c>
      <c r="P68" s="103"/>
      <c r="Q68" s="103">
        <v>2</v>
      </c>
      <c r="R68" s="103">
        <v>2</v>
      </c>
      <c r="S68" s="103"/>
      <c r="T68" s="103"/>
      <c r="U68" s="103"/>
      <c r="V68" s="104">
        <f t="shared" si="17"/>
        <v>27.77</v>
      </c>
      <c r="W68" s="105">
        <v>11.72</v>
      </c>
      <c r="X68" s="106">
        <v>3</v>
      </c>
      <c r="Y68" s="106">
        <v>1</v>
      </c>
      <c r="Z68" s="106"/>
      <c r="AA68" s="106">
        <v>1</v>
      </c>
      <c r="AB68" s="106"/>
      <c r="AC68" s="106"/>
      <c r="AD68" s="106">
        <v>1</v>
      </c>
      <c r="AE68" s="106"/>
      <c r="AF68" s="107">
        <f t="shared" si="18"/>
        <v>23.72</v>
      </c>
      <c r="AG68" s="108">
        <v>20.94</v>
      </c>
      <c r="AH68" s="109"/>
      <c r="AI68" s="109">
        <v>3</v>
      </c>
      <c r="AJ68" s="109">
        <v>4</v>
      </c>
      <c r="AK68" s="109">
        <v>2</v>
      </c>
      <c r="AL68" s="109">
        <v>3</v>
      </c>
      <c r="AM68" s="109"/>
      <c r="AN68" s="109"/>
      <c r="AO68" s="109"/>
      <c r="AP68" s="110">
        <f t="shared" si="19"/>
        <v>43.94</v>
      </c>
      <c r="AQ68" s="111">
        <v>22.74</v>
      </c>
      <c r="AR68" s="112"/>
      <c r="AS68" s="112">
        <v>7</v>
      </c>
      <c r="AT68" s="112"/>
      <c r="AU68" s="112">
        <v>1</v>
      </c>
      <c r="AV68" s="112">
        <v>3</v>
      </c>
      <c r="AW68" s="112"/>
      <c r="AX68" s="112"/>
      <c r="AY68" s="112"/>
      <c r="AZ68" s="113">
        <f t="shared" si="20"/>
        <v>39.739999999999995</v>
      </c>
      <c r="BA68" s="114">
        <v>11.54</v>
      </c>
      <c r="BB68" s="115"/>
      <c r="BC68" s="115">
        <v>4</v>
      </c>
      <c r="BD68" s="115">
        <v>3</v>
      </c>
      <c r="BE68" s="115">
        <v>1</v>
      </c>
      <c r="BF68" s="115"/>
      <c r="BG68" s="115"/>
      <c r="BH68" s="115"/>
      <c r="BI68" s="115"/>
      <c r="BJ68" s="116">
        <f t="shared" si="21"/>
        <v>16.54</v>
      </c>
      <c r="BK68" s="90"/>
      <c r="BL68" s="117">
        <f t="shared" si="22"/>
        <v>0.2550655542312276</v>
      </c>
      <c r="BM68" s="118">
        <f t="shared" si="23"/>
        <v>0.2657544112351458</v>
      </c>
      <c r="BN68" s="118">
        <f t="shared" si="24"/>
        <v>0.3073355817875211</v>
      </c>
      <c r="BO68" s="118">
        <f t="shared" si="25"/>
        <v>0.4262630860263997</v>
      </c>
      <c r="BP68" s="118">
        <f t="shared" si="26"/>
        <v>0.3897835933568194</v>
      </c>
      <c r="BQ68" s="119">
        <f t="shared" si="27"/>
        <v>0.43530834340991537</v>
      </c>
      <c r="BR68" s="120">
        <f t="shared" si="31"/>
        <v>2.079510570047029</v>
      </c>
      <c r="BS68" s="121">
        <f t="shared" si="28"/>
        <v>0.4132080736695572</v>
      </c>
      <c r="BT68" s="122">
        <f t="shared" si="29"/>
        <v>59</v>
      </c>
      <c r="BV68" s="123">
        <f t="shared" si="30"/>
        <v>176.87999999999997</v>
      </c>
    </row>
    <row r="69" spans="1:74" ht="12.75">
      <c r="A69" s="97">
        <v>76</v>
      </c>
      <c r="B69" s="98" t="s">
        <v>59</v>
      </c>
      <c r="C69" s="99">
        <v>12.28</v>
      </c>
      <c r="D69" s="100">
        <v>1</v>
      </c>
      <c r="E69" s="100">
        <v>2</v>
      </c>
      <c r="F69" s="100"/>
      <c r="G69" s="100">
        <v>2</v>
      </c>
      <c r="H69" s="100"/>
      <c r="I69" s="100"/>
      <c r="J69" s="100"/>
      <c r="K69" s="100"/>
      <c r="L69" s="101">
        <f t="shared" si="16"/>
        <v>16.28</v>
      </c>
      <c r="M69" s="102">
        <v>18.14</v>
      </c>
      <c r="N69" s="103">
        <v>1</v>
      </c>
      <c r="O69" s="103">
        <v>3</v>
      </c>
      <c r="P69" s="103"/>
      <c r="Q69" s="103"/>
      <c r="R69" s="103">
        <v>3</v>
      </c>
      <c r="S69" s="103"/>
      <c r="T69" s="103">
        <v>1</v>
      </c>
      <c r="U69" s="103"/>
      <c r="V69" s="104">
        <f t="shared" si="17"/>
        <v>43.14</v>
      </c>
      <c r="W69" s="105">
        <v>9.15</v>
      </c>
      <c r="X69" s="106">
        <v>3</v>
      </c>
      <c r="Y69" s="106">
        <v>1</v>
      </c>
      <c r="Z69" s="106"/>
      <c r="AA69" s="106">
        <v>1</v>
      </c>
      <c r="AB69" s="106"/>
      <c r="AC69" s="106"/>
      <c r="AD69" s="106">
        <v>1</v>
      </c>
      <c r="AE69" s="106"/>
      <c r="AF69" s="107">
        <f t="shared" si="18"/>
        <v>21.15</v>
      </c>
      <c r="AG69" s="108">
        <v>17.44</v>
      </c>
      <c r="AH69" s="109"/>
      <c r="AI69" s="109">
        <v>2</v>
      </c>
      <c r="AJ69" s="109">
        <v>4</v>
      </c>
      <c r="AK69" s="109"/>
      <c r="AL69" s="109">
        <v>6</v>
      </c>
      <c r="AM69" s="109"/>
      <c r="AN69" s="109"/>
      <c r="AO69" s="109"/>
      <c r="AP69" s="110">
        <f t="shared" si="19"/>
        <v>51.44</v>
      </c>
      <c r="AQ69" s="111">
        <v>20.74</v>
      </c>
      <c r="AR69" s="112"/>
      <c r="AS69" s="112">
        <v>6</v>
      </c>
      <c r="AT69" s="112">
        <v>2</v>
      </c>
      <c r="AU69" s="112"/>
      <c r="AV69" s="112">
        <v>3</v>
      </c>
      <c r="AW69" s="112"/>
      <c r="AX69" s="112">
        <v>1</v>
      </c>
      <c r="AY69" s="112"/>
      <c r="AZ69" s="113">
        <f t="shared" si="20"/>
        <v>47.739999999999995</v>
      </c>
      <c r="BA69" s="114">
        <v>11.81</v>
      </c>
      <c r="BB69" s="115"/>
      <c r="BC69" s="115">
        <v>4</v>
      </c>
      <c r="BD69" s="115">
        <v>4</v>
      </c>
      <c r="BE69" s="115"/>
      <c r="BF69" s="115"/>
      <c r="BG69" s="115"/>
      <c r="BH69" s="115"/>
      <c r="BI69" s="115"/>
      <c r="BJ69" s="116">
        <f t="shared" si="21"/>
        <v>15.81</v>
      </c>
      <c r="BK69" s="90"/>
      <c r="BL69" s="117">
        <f t="shared" si="22"/>
        <v>0.3943488943488943</v>
      </c>
      <c r="BM69" s="118">
        <f t="shared" si="23"/>
        <v>0.17107093184979139</v>
      </c>
      <c r="BN69" s="118">
        <f t="shared" si="24"/>
        <v>0.3446808510638298</v>
      </c>
      <c r="BO69" s="118">
        <f t="shared" si="25"/>
        <v>0.3641135303265941</v>
      </c>
      <c r="BP69" s="118">
        <f t="shared" si="26"/>
        <v>0.32446585672392125</v>
      </c>
      <c r="BQ69" s="119">
        <f t="shared" si="27"/>
        <v>0.45540796963946867</v>
      </c>
      <c r="BR69" s="120">
        <f t="shared" si="31"/>
        <v>2.0540880339524996</v>
      </c>
      <c r="BS69" s="121">
        <f t="shared" si="28"/>
        <v>0.4081565017666658</v>
      </c>
      <c r="BT69" s="122">
        <f t="shared" si="29"/>
        <v>60</v>
      </c>
      <c r="BV69" s="123">
        <f t="shared" si="30"/>
        <v>195.56</v>
      </c>
    </row>
    <row r="70" spans="1:74" ht="12.75">
      <c r="A70" s="97">
        <v>81</v>
      </c>
      <c r="B70" s="125" t="s">
        <v>81</v>
      </c>
      <c r="C70" s="99">
        <v>12.66</v>
      </c>
      <c r="D70" s="100">
        <v>1</v>
      </c>
      <c r="E70" s="100">
        <v>2</v>
      </c>
      <c r="F70" s="100"/>
      <c r="G70" s="100"/>
      <c r="H70" s="100">
        <v>2</v>
      </c>
      <c r="I70" s="100"/>
      <c r="J70" s="100"/>
      <c r="K70" s="100"/>
      <c r="L70" s="101">
        <f>C70+F70*1+G70*2+H70*5+I70*10+J70*10+K70*3</f>
        <v>22.66</v>
      </c>
      <c r="M70" s="102">
        <v>17.13</v>
      </c>
      <c r="N70" s="103">
        <v>1</v>
      </c>
      <c r="O70" s="103">
        <v>3</v>
      </c>
      <c r="P70" s="103"/>
      <c r="Q70" s="103">
        <v>2</v>
      </c>
      <c r="R70" s="103">
        <v>1</v>
      </c>
      <c r="S70" s="103"/>
      <c r="T70" s="103"/>
      <c r="U70" s="103"/>
      <c r="V70" s="104">
        <f>M70+P70*1+Q70*2+R70*5+S70*10+T70*10+U70*3</f>
        <v>26.13</v>
      </c>
      <c r="W70" s="105">
        <v>13.78</v>
      </c>
      <c r="X70" s="106">
        <v>3</v>
      </c>
      <c r="Y70" s="106"/>
      <c r="Z70" s="106"/>
      <c r="AA70" s="106"/>
      <c r="AB70" s="106">
        <v>2</v>
      </c>
      <c r="AC70" s="106"/>
      <c r="AD70" s="106"/>
      <c r="AE70" s="106"/>
      <c r="AF70" s="107">
        <f>W70+Z70*1+AA70*2+AB70*5+AC70*10+AD70*10+AE70*3</f>
        <v>23.78</v>
      </c>
      <c r="AG70" s="108">
        <v>25.11</v>
      </c>
      <c r="AH70" s="109"/>
      <c r="AI70" s="109">
        <v>1</v>
      </c>
      <c r="AJ70" s="109">
        <v>2</v>
      </c>
      <c r="AK70" s="109">
        <v>3</v>
      </c>
      <c r="AL70" s="109">
        <v>6</v>
      </c>
      <c r="AM70" s="109"/>
      <c r="AN70" s="109"/>
      <c r="AO70" s="109"/>
      <c r="AP70" s="110">
        <f>AG70+AJ70*1+AK70*2+AL70*5+AM70*10+AN70*10+AO70*3</f>
        <v>63.11</v>
      </c>
      <c r="AQ70" s="111">
        <v>18.4</v>
      </c>
      <c r="AR70" s="112"/>
      <c r="AS70" s="112">
        <v>5</v>
      </c>
      <c r="AT70" s="112">
        <v>1</v>
      </c>
      <c r="AU70" s="112"/>
      <c r="AV70" s="112">
        <v>5</v>
      </c>
      <c r="AW70" s="112"/>
      <c r="AX70" s="112"/>
      <c r="AY70" s="112">
        <v>2</v>
      </c>
      <c r="AZ70" s="113">
        <f>AQ70+AT70*1+AU70*2+AV70*5+AW70*10+AX70*10+AY70*3</f>
        <v>50.4</v>
      </c>
      <c r="BA70" s="114">
        <v>15.32</v>
      </c>
      <c r="BB70" s="115"/>
      <c r="BC70" s="115">
        <v>6</v>
      </c>
      <c r="BD70" s="115">
        <v>1</v>
      </c>
      <c r="BE70" s="115">
        <v>1</v>
      </c>
      <c r="BF70" s="115"/>
      <c r="BG70" s="115"/>
      <c r="BH70" s="115"/>
      <c r="BI70" s="115"/>
      <c r="BJ70" s="116">
        <f>BA70+BD70*1+BE70*2+BF70*5+BG70*10+BH70*10+BI70*3</f>
        <v>18.32</v>
      </c>
      <c r="BK70" s="90"/>
      <c r="BL70" s="117">
        <f aca="true" t="shared" si="32" ref="BL70:BL82">$BL$5/L70</f>
        <v>0.2833186231244484</v>
      </c>
      <c r="BM70" s="118">
        <f aca="true" t="shared" si="33" ref="BM70:BM82">$BM$5/V70</f>
        <v>0.28243398392652125</v>
      </c>
      <c r="BN70" s="118">
        <f aca="true" t="shared" si="34" ref="BN70:BN82">$BN$5/AF70</f>
        <v>0.3065601345668629</v>
      </c>
      <c r="BO70" s="118">
        <f aca="true" t="shared" si="35" ref="BO70:BO82">$BO$5/AP70</f>
        <v>0.29678339407383936</v>
      </c>
      <c r="BP70" s="118">
        <f aca="true" t="shared" si="36" ref="BP70:BP82">$BP$5/AZ70</f>
        <v>0.30734126984126986</v>
      </c>
      <c r="BQ70" s="119">
        <f aca="true" t="shared" si="37" ref="BQ70:BQ82">$BQ$5/BJ70</f>
        <v>0.39301310043668125</v>
      </c>
      <c r="BR70" s="120">
        <f t="shared" si="31"/>
        <v>1.869450505969623</v>
      </c>
      <c r="BS70" s="121">
        <f>($BS$5*BR70)</f>
        <v>0.3714681971416077</v>
      </c>
      <c r="BT70" s="122">
        <f>(RANK(BS70,$BS$6:$BS$82))</f>
        <v>61</v>
      </c>
      <c r="BV70" s="123">
        <f aca="true" t="shared" si="38" ref="BV70:BV82">L70+V70+AF70+AP70+AZ70+BJ70</f>
        <v>204.4</v>
      </c>
    </row>
    <row r="71" spans="1:74" ht="12.75">
      <c r="A71" s="97">
        <v>38</v>
      </c>
      <c r="B71" s="98" t="s">
        <v>45</v>
      </c>
      <c r="C71" s="99">
        <v>12.55</v>
      </c>
      <c r="D71" s="100">
        <v>1</v>
      </c>
      <c r="E71" s="100">
        <v>3</v>
      </c>
      <c r="F71" s="100"/>
      <c r="G71" s="100"/>
      <c r="H71" s="100">
        <v>1</v>
      </c>
      <c r="I71" s="100"/>
      <c r="J71" s="100">
        <v>1</v>
      </c>
      <c r="K71" s="100"/>
      <c r="L71" s="101">
        <f>C71+F71*1+G71*2+H71*5+I71*10+J71*10+K71*3</f>
        <v>27.55</v>
      </c>
      <c r="M71" s="102">
        <v>12.25</v>
      </c>
      <c r="N71" s="103">
        <v>1</v>
      </c>
      <c r="O71" s="103">
        <v>2</v>
      </c>
      <c r="P71" s="103"/>
      <c r="Q71" s="103"/>
      <c r="R71" s="103">
        <v>4</v>
      </c>
      <c r="S71" s="103"/>
      <c r="T71" s="103">
        <v>1</v>
      </c>
      <c r="U71" s="103"/>
      <c r="V71" s="104">
        <f>M71+P71*1+Q71*2+R71*5+S71*10+T71*10+U71*3</f>
        <v>42.25</v>
      </c>
      <c r="W71" s="105">
        <v>14.21</v>
      </c>
      <c r="X71" s="106">
        <v>3</v>
      </c>
      <c r="Y71" s="106"/>
      <c r="Z71" s="106"/>
      <c r="AA71" s="106"/>
      <c r="AB71" s="106">
        <v>2</v>
      </c>
      <c r="AC71" s="106"/>
      <c r="AD71" s="106"/>
      <c r="AE71" s="106"/>
      <c r="AF71" s="107">
        <f>W71+Z71*1+AA71*2+AB71*5+AC71*10+AD71*10+AE71*3</f>
        <v>24.21</v>
      </c>
      <c r="AG71" s="108">
        <v>20.1</v>
      </c>
      <c r="AH71" s="109"/>
      <c r="AI71" s="109">
        <v>2</v>
      </c>
      <c r="AJ71" s="109">
        <v>3</v>
      </c>
      <c r="AK71" s="109">
        <v>4</v>
      </c>
      <c r="AL71" s="109">
        <v>3</v>
      </c>
      <c r="AM71" s="109"/>
      <c r="AN71" s="109"/>
      <c r="AO71" s="109"/>
      <c r="AP71" s="110">
        <f>AG71+AJ71*1+AK71*2+AL71*5+AM71*10+AN71*10+AO71*3</f>
        <v>46.1</v>
      </c>
      <c r="AQ71" s="111">
        <v>28.56</v>
      </c>
      <c r="AR71" s="112"/>
      <c r="AS71" s="112">
        <v>6</v>
      </c>
      <c r="AT71" s="112"/>
      <c r="AU71" s="112"/>
      <c r="AV71" s="112">
        <v>5</v>
      </c>
      <c r="AW71" s="112"/>
      <c r="AX71" s="112"/>
      <c r="AY71" s="112"/>
      <c r="AZ71" s="113">
        <f>AQ71+AT71*1+AU71*2+AV71*5+AW71*10+AX71*10+AY71*3</f>
        <v>53.56</v>
      </c>
      <c r="BA71" s="114">
        <v>15.06</v>
      </c>
      <c r="BB71" s="115"/>
      <c r="BC71" s="115">
        <v>7</v>
      </c>
      <c r="BD71" s="115">
        <v>1</v>
      </c>
      <c r="BE71" s="115"/>
      <c r="BF71" s="115"/>
      <c r="BG71" s="115"/>
      <c r="BH71" s="115"/>
      <c r="BI71" s="115"/>
      <c r="BJ71" s="116">
        <f>BA71+BD71*1+BE71*2+BF71*5+BG71*10+BH71*10+BI71*3</f>
        <v>16.060000000000002</v>
      </c>
      <c r="BK71" s="90"/>
      <c r="BL71" s="117">
        <f t="shared" si="32"/>
        <v>0.23303085299455534</v>
      </c>
      <c r="BM71" s="118">
        <f t="shared" si="33"/>
        <v>0.17467455621301775</v>
      </c>
      <c r="BN71" s="118">
        <f t="shared" si="34"/>
        <v>0.3011152416356877</v>
      </c>
      <c r="BO71" s="118">
        <f t="shared" si="35"/>
        <v>0.40629067245119305</v>
      </c>
      <c r="BP71" s="118">
        <f t="shared" si="36"/>
        <v>0.2892083644510829</v>
      </c>
      <c r="BQ71" s="119">
        <f t="shared" si="37"/>
        <v>0.448318804483188</v>
      </c>
      <c r="BR71" s="120">
        <f>SUM(BL71:BQ71)</f>
        <v>1.8526384922287247</v>
      </c>
      <c r="BS71" s="121">
        <f>($BS$5*BR71)</f>
        <v>0.3681275746353102</v>
      </c>
      <c r="BT71" s="122">
        <f>(RANK(BS71,$BS$6:$BS$82))</f>
        <v>62</v>
      </c>
      <c r="BV71" s="123">
        <f t="shared" si="38"/>
        <v>209.73</v>
      </c>
    </row>
    <row r="72" spans="1:74" ht="12.75" hidden="1">
      <c r="A72" s="97">
        <v>82</v>
      </c>
      <c r="B72" s="125" t="s">
        <v>89</v>
      </c>
      <c r="C72" s="99">
        <v>9999</v>
      </c>
      <c r="D72" s="100"/>
      <c r="E72" s="100"/>
      <c r="F72" s="100"/>
      <c r="G72" s="100"/>
      <c r="H72" s="100"/>
      <c r="I72" s="100"/>
      <c r="J72" s="100"/>
      <c r="K72" s="100"/>
      <c r="L72" s="101">
        <f>C72+F72*1+G72*2+H72*5+I72*10+J72*10+K72*3</f>
        <v>9999</v>
      </c>
      <c r="M72" s="102">
        <v>9999</v>
      </c>
      <c r="N72" s="103"/>
      <c r="O72" s="103"/>
      <c r="P72" s="103"/>
      <c r="Q72" s="103"/>
      <c r="R72" s="103"/>
      <c r="S72" s="103"/>
      <c r="T72" s="103"/>
      <c r="U72" s="103"/>
      <c r="V72" s="104">
        <f>M72+P72*1+Q72*2+R72*5+S72*10+T72*10+U72*3</f>
        <v>9999</v>
      </c>
      <c r="W72" s="105">
        <v>9999</v>
      </c>
      <c r="X72" s="106"/>
      <c r="Y72" s="106"/>
      <c r="Z72" s="106"/>
      <c r="AA72" s="106"/>
      <c r="AB72" s="106"/>
      <c r="AC72" s="106"/>
      <c r="AD72" s="106"/>
      <c r="AE72" s="106"/>
      <c r="AF72" s="107">
        <f>W72+Z72*1+AA72*2+AB72*5+AC72*10+AD72*10+AE72*3</f>
        <v>9999</v>
      </c>
      <c r="AG72" s="108">
        <v>9999</v>
      </c>
      <c r="AH72" s="109"/>
      <c r="AI72" s="109"/>
      <c r="AJ72" s="109"/>
      <c r="AK72" s="109"/>
      <c r="AL72" s="109"/>
      <c r="AM72" s="109"/>
      <c r="AN72" s="109"/>
      <c r="AO72" s="109"/>
      <c r="AP72" s="110">
        <f>AG72+AJ72*1+AK72*2+AL72*5+AM72*10+AN72*10+AO72*3</f>
        <v>9999</v>
      </c>
      <c r="AQ72" s="111">
        <v>9999</v>
      </c>
      <c r="AR72" s="112"/>
      <c r="AS72" s="112"/>
      <c r="AT72" s="112"/>
      <c r="AU72" s="112"/>
      <c r="AV72" s="112"/>
      <c r="AW72" s="112"/>
      <c r="AX72" s="112"/>
      <c r="AY72" s="112"/>
      <c r="AZ72" s="113">
        <f>AQ72+AT72*1+AU72*2+AV72*5+AW72*10+AX72*10+AY72*3</f>
        <v>9999</v>
      </c>
      <c r="BA72" s="114">
        <v>9999</v>
      </c>
      <c r="BB72" s="115"/>
      <c r="BC72" s="115"/>
      <c r="BD72" s="115"/>
      <c r="BE72" s="115"/>
      <c r="BF72" s="115"/>
      <c r="BG72" s="115"/>
      <c r="BH72" s="115"/>
      <c r="BI72" s="115"/>
      <c r="BJ72" s="116">
        <f>BA72+BD72*1+BE72*2+BF72*5+BG72*10+BH72*10+BI72*3</f>
        <v>9999</v>
      </c>
      <c r="BK72" s="90"/>
      <c r="BL72" s="117">
        <f t="shared" si="32"/>
        <v>0.0006420642064206421</v>
      </c>
      <c r="BM72" s="118">
        <f t="shared" si="33"/>
        <v>0.000738073807380738</v>
      </c>
      <c r="BN72" s="118">
        <f t="shared" si="34"/>
        <v>0.0007290729072907291</v>
      </c>
      <c r="BO72" s="118">
        <f t="shared" si="35"/>
        <v>0.0018731873187318733</v>
      </c>
      <c r="BP72" s="118">
        <f t="shared" si="36"/>
        <v>0.0015491549154915492</v>
      </c>
      <c r="BQ72" s="119">
        <f t="shared" si="37"/>
        <v>0.00072007200720072</v>
      </c>
      <c r="BR72" s="120">
        <f>SUM(BL72:BQ72)</f>
        <v>0.006251625162516252</v>
      </c>
      <c r="BS72" s="121">
        <f>($BS$5*BR72)</f>
        <v>0.001242225948699579</v>
      </c>
      <c r="BT72" s="122">
        <f>(RANK(BS72,$BS$6:$BS$82))</f>
        <v>71</v>
      </c>
      <c r="BV72" s="123">
        <f t="shared" si="38"/>
        <v>59994</v>
      </c>
    </row>
    <row r="73" spans="1:74" ht="12.75">
      <c r="A73" s="97">
        <v>79</v>
      </c>
      <c r="B73" s="98" t="s">
        <v>47</v>
      </c>
      <c r="C73" s="99">
        <v>13.59</v>
      </c>
      <c r="D73" s="100">
        <v>1</v>
      </c>
      <c r="E73" s="100"/>
      <c r="F73" s="100"/>
      <c r="G73" s="100">
        <v>1</v>
      </c>
      <c r="H73" s="100">
        <v>3</v>
      </c>
      <c r="I73" s="100"/>
      <c r="J73" s="100">
        <v>1</v>
      </c>
      <c r="K73" s="100"/>
      <c r="L73" s="101">
        <f>C73+F73*1+G73*2+H73*5+I73*10+J73*10+K73*3</f>
        <v>40.59</v>
      </c>
      <c r="M73" s="102">
        <v>12.43</v>
      </c>
      <c r="N73" s="103">
        <v>1</v>
      </c>
      <c r="O73" s="103">
        <v>2</v>
      </c>
      <c r="P73" s="103"/>
      <c r="Q73" s="103"/>
      <c r="R73" s="103">
        <v>4</v>
      </c>
      <c r="S73" s="103"/>
      <c r="T73" s="103"/>
      <c r="U73" s="103"/>
      <c r="V73" s="104">
        <f>M73+P73*1+Q73*2+R73*5+S73*10+T73*10+U73*3</f>
        <v>32.43</v>
      </c>
      <c r="W73" s="105">
        <v>12.98</v>
      </c>
      <c r="X73" s="106">
        <v>3</v>
      </c>
      <c r="Y73" s="106"/>
      <c r="Z73" s="106"/>
      <c r="AA73" s="106"/>
      <c r="AB73" s="106">
        <v>2</v>
      </c>
      <c r="AC73" s="106"/>
      <c r="AD73" s="106"/>
      <c r="AE73" s="106"/>
      <c r="AF73" s="107">
        <f>W73+Z73*1+AA73*2+AB73*5+AC73*10+AD73*10+AE73*3</f>
        <v>22.98</v>
      </c>
      <c r="AG73" s="108">
        <v>19.75</v>
      </c>
      <c r="AH73" s="109"/>
      <c r="AI73" s="109">
        <v>4</v>
      </c>
      <c r="AJ73" s="109">
        <v>1</v>
      </c>
      <c r="AK73" s="109">
        <v>2</v>
      </c>
      <c r="AL73" s="109">
        <v>5</v>
      </c>
      <c r="AM73" s="109"/>
      <c r="AN73" s="109"/>
      <c r="AO73" s="109"/>
      <c r="AP73" s="110">
        <f>AG73+AJ73*1+AK73*2+AL73*5+AM73*10+AN73*10+AO73*3</f>
        <v>49.75</v>
      </c>
      <c r="AQ73" s="111">
        <v>17.25</v>
      </c>
      <c r="AR73" s="112"/>
      <c r="AS73" s="112">
        <v>5</v>
      </c>
      <c r="AT73" s="112"/>
      <c r="AU73" s="112"/>
      <c r="AV73" s="112">
        <v>6</v>
      </c>
      <c r="AW73" s="112"/>
      <c r="AX73" s="112"/>
      <c r="AY73" s="112"/>
      <c r="AZ73" s="113">
        <f>AQ73+AT73*1+AU73*2+AV73*5+AW73*10+AX73*10+AY73*3</f>
        <v>47.25</v>
      </c>
      <c r="BA73" s="114">
        <v>12.03</v>
      </c>
      <c r="BB73" s="115"/>
      <c r="BC73" s="115">
        <v>5</v>
      </c>
      <c r="BD73" s="115">
        <v>2</v>
      </c>
      <c r="BE73" s="115"/>
      <c r="BF73" s="115">
        <v>1</v>
      </c>
      <c r="BG73" s="115"/>
      <c r="BH73" s="115"/>
      <c r="BI73" s="115"/>
      <c r="BJ73" s="116">
        <f>BA73+BD73*1+BE73*2+BF73*5+BG73*10+BH73*10+BI73*3</f>
        <v>19.03</v>
      </c>
      <c r="BK73" s="90"/>
      <c r="BL73" s="117">
        <f t="shared" si="32"/>
        <v>0.15816703621581668</v>
      </c>
      <c r="BM73" s="118">
        <f t="shared" si="33"/>
        <v>0.22756706753006475</v>
      </c>
      <c r="BN73" s="118">
        <f t="shared" si="34"/>
        <v>0.31723237597911225</v>
      </c>
      <c r="BO73" s="118">
        <f t="shared" si="35"/>
        <v>0.37648241206030153</v>
      </c>
      <c r="BP73" s="118">
        <f t="shared" si="36"/>
        <v>0.32783068783068786</v>
      </c>
      <c r="BQ73" s="119">
        <f t="shared" si="37"/>
        <v>0.37834997372569623</v>
      </c>
      <c r="BR73" s="120">
        <f>SUM(BL73:BQ73)</f>
        <v>1.7856295533416793</v>
      </c>
      <c r="BS73" s="121">
        <f>($BS$5*BR73)</f>
        <v>0.35481259804659737</v>
      </c>
      <c r="BT73" s="122">
        <f>(RANK(BS73,$BS$6:$BS$82))</f>
        <v>63</v>
      </c>
      <c r="BV73" s="123">
        <f t="shared" si="38"/>
        <v>212.03</v>
      </c>
    </row>
    <row r="74" spans="1:74" ht="12.75">
      <c r="A74" s="97"/>
      <c r="B74" s="98" t="s">
        <v>145</v>
      </c>
      <c r="C74" s="99">
        <v>15.75</v>
      </c>
      <c r="D74" s="100">
        <v>1</v>
      </c>
      <c r="E74" s="100">
        <v>2</v>
      </c>
      <c r="F74" s="100"/>
      <c r="G74" s="100"/>
      <c r="H74" s="100">
        <v>2</v>
      </c>
      <c r="I74" s="100"/>
      <c r="J74" s="100"/>
      <c r="K74" s="100">
        <v>1</v>
      </c>
      <c r="L74" s="101">
        <f>C74+F74*1+G74*2+H74*5+I74*10+J74*10+K74*3</f>
        <v>28.75</v>
      </c>
      <c r="M74" s="102">
        <v>15.77</v>
      </c>
      <c r="N74" s="103">
        <v>1</v>
      </c>
      <c r="O74" s="103">
        <v>4</v>
      </c>
      <c r="P74" s="103">
        <v>1</v>
      </c>
      <c r="Q74" s="103">
        <v>1</v>
      </c>
      <c r="R74" s="103"/>
      <c r="S74" s="103"/>
      <c r="T74" s="103"/>
      <c r="U74" s="103">
        <v>7</v>
      </c>
      <c r="V74" s="104">
        <f>M74+P74*1+Q74*2+R74*5+S74*10+T74*10+U74*3</f>
        <v>39.769999999999996</v>
      </c>
      <c r="W74" s="105">
        <v>16.28</v>
      </c>
      <c r="X74" s="106">
        <v>3</v>
      </c>
      <c r="Y74" s="106"/>
      <c r="Z74" s="106"/>
      <c r="AA74" s="106"/>
      <c r="AB74" s="106">
        <v>2</v>
      </c>
      <c r="AC74" s="106"/>
      <c r="AD74" s="106"/>
      <c r="AE74" s="106"/>
      <c r="AF74" s="107">
        <f>W74+Z74*1+AA74*2+AB74*5+AC74*10+AD74*10+AE74*3</f>
        <v>26.28</v>
      </c>
      <c r="AG74" s="108">
        <v>30.19</v>
      </c>
      <c r="AH74" s="109"/>
      <c r="AI74" s="109">
        <v>3</v>
      </c>
      <c r="AJ74" s="109">
        <v>3</v>
      </c>
      <c r="AK74" s="109">
        <v>4</v>
      </c>
      <c r="AL74" s="109">
        <v>2</v>
      </c>
      <c r="AM74" s="109"/>
      <c r="AN74" s="109"/>
      <c r="AO74" s="109"/>
      <c r="AP74" s="110">
        <f>AG74+AJ74*1+AK74*2+AL74*5+AM74*10+AN74*10+AO74*3</f>
        <v>51.19</v>
      </c>
      <c r="AQ74" s="111">
        <v>29.46</v>
      </c>
      <c r="AR74" s="112"/>
      <c r="AS74" s="112">
        <v>5</v>
      </c>
      <c r="AT74" s="112"/>
      <c r="AU74" s="112"/>
      <c r="AV74" s="112">
        <v>6</v>
      </c>
      <c r="AW74" s="112"/>
      <c r="AX74" s="112"/>
      <c r="AY74" s="112"/>
      <c r="AZ74" s="113">
        <f>AQ74+AT74*1+AU74*2+AV74*5+AW74*10+AX74*10+AY74*3</f>
        <v>59.46</v>
      </c>
      <c r="BA74" s="114">
        <v>14.62</v>
      </c>
      <c r="BB74" s="115"/>
      <c r="BC74" s="115">
        <v>7</v>
      </c>
      <c r="BD74" s="115">
        <v>1</v>
      </c>
      <c r="BE74" s="115"/>
      <c r="BF74" s="115"/>
      <c r="BG74" s="115"/>
      <c r="BH74" s="115"/>
      <c r="BI74" s="115"/>
      <c r="BJ74" s="116">
        <f>BA74+BD74*1+BE74*2+BF74*5+BG74*10+BH74*10+BI74*3</f>
        <v>15.62</v>
      </c>
      <c r="BK74" s="90"/>
      <c r="BL74" s="117">
        <f t="shared" si="32"/>
        <v>0.22330434782608696</v>
      </c>
      <c r="BM74" s="118">
        <f t="shared" si="33"/>
        <v>0.18556701030927836</v>
      </c>
      <c r="BN74" s="118">
        <f t="shared" si="34"/>
        <v>0.2773972602739726</v>
      </c>
      <c r="BO74" s="118">
        <f t="shared" si="35"/>
        <v>0.36589177573744874</v>
      </c>
      <c r="BP74" s="118">
        <f t="shared" si="36"/>
        <v>0.2605112680793811</v>
      </c>
      <c r="BQ74" s="119">
        <f t="shared" si="37"/>
        <v>0.46094750320102434</v>
      </c>
      <c r="BR74" s="120">
        <f>SUM(BL74:BQ74)</f>
        <v>1.7736191654271922</v>
      </c>
      <c r="BS74" s="121">
        <f>($BS$5*BR74)</f>
        <v>0.35242608011990223</v>
      </c>
      <c r="BT74" s="122">
        <f>(RANK(BS74,$BS$6:$BS$82))</f>
        <v>64</v>
      </c>
      <c r="BV74" s="123">
        <f t="shared" si="38"/>
        <v>221.07000000000002</v>
      </c>
    </row>
    <row r="75" spans="1:74" ht="12.75">
      <c r="A75" s="97"/>
      <c r="B75" s="98" t="s">
        <v>109</v>
      </c>
      <c r="C75" s="99">
        <v>10.98</v>
      </c>
      <c r="D75" s="100">
        <v>1</v>
      </c>
      <c r="E75" s="100">
        <v>2</v>
      </c>
      <c r="F75" s="100"/>
      <c r="G75" s="100">
        <v>2</v>
      </c>
      <c r="H75" s="100"/>
      <c r="I75" s="100"/>
      <c r="J75" s="100">
        <v>1</v>
      </c>
      <c r="K75" s="100"/>
      <c r="L75" s="101">
        <f>C75+F75*1+G75*2+H75*5+I75*10+J75*10+K75*3</f>
        <v>24.98</v>
      </c>
      <c r="M75" s="102">
        <v>10.09</v>
      </c>
      <c r="N75" s="103"/>
      <c r="O75" s="103">
        <v>3</v>
      </c>
      <c r="P75" s="103"/>
      <c r="Q75" s="103"/>
      <c r="R75" s="103">
        <v>3</v>
      </c>
      <c r="S75" s="103">
        <v>1</v>
      </c>
      <c r="T75" s="103"/>
      <c r="U75" s="103">
        <v>3</v>
      </c>
      <c r="V75" s="104">
        <f>M75+P75*1+Q75*2+R75*5+S75*10+T75*10+U75*3</f>
        <v>44.09</v>
      </c>
      <c r="W75" s="105">
        <v>17.95</v>
      </c>
      <c r="X75" s="106">
        <v>3</v>
      </c>
      <c r="Y75" s="106"/>
      <c r="Z75" s="106"/>
      <c r="AA75" s="106"/>
      <c r="AB75" s="106">
        <v>2</v>
      </c>
      <c r="AC75" s="106"/>
      <c r="AD75" s="106">
        <v>1</v>
      </c>
      <c r="AE75" s="106"/>
      <c r="AF75" s="107">
        <f>W75+Z75*1+AA75*2+AB75*5+AC75*10+AD75*10+AE75*3</f>
        <v>37.95</v>
      </c>
      <c r="AG75" s="108">
        <v>25.29</v>
      </c>
      <c r="AH75" s="109"/>
      <c r="AI75" s="109">
        <v>2</v>
      </c>
      <c r="AJ75" s="109">
        <v>2</v>
      </c>
      <c r="AK75" s="109"/>
      <c r="AL75" s="109">
        <v>8</v>
      </c>
      <c r="AM75" s="109"/>
      <c r="AN75" s="109"/>
      <c r="AO75" s="109"/>
      <c r="AP75" s="110">
        <f>AG75+AJ75*1+AK75*2+AL75*5+AM75*10+AN75*10+AO75*3</f>
        <v>67.28999999999999</v>
      </c>
      <c r="AQ75" s="111">
        <v>24.05</v>
      </c>
      <c r="AR75" s="112"/>
      <c r="AS75" s="112">
        <v>5</v>
      </c>
      <c r="AT75" s="112">
        <v>1</v>
      </c>
      <c r="AU75" s="112">
        <v>1</v>
      </c>
      <c r="AV75" s="112">
        <v>4</v>
      </c>
      <c r="AW75" s="112"/>
      <c r="AX75" s="112"/>
      <c r="AY75" s="112"/>
      <c r="AZ75" s="113">
        <f>AQ75+AT75*1+AU75*2+AV75*5+AW75*10+AX75*10+AY75*3</f>
        <v>47.05</v>
      </c>
      <c r="BA75" s="114">
        <v>14.67</v>
      </c>
      <c r="BB75" s="115"/>
      <c r="BC75" s="115">
        <v>6</v>
      </c>
      <c r="BD75" s="115">
        <v>1</v>
      </c>
      <c r="BE75" s="115">
        <v>1</v>
      </c>
      <c r="BF75" s="115"/>
      <c r="BG75" s="115"/>
      <c r="BH75" s="115"/>
      <c r="BI75" s="115"/>
      <c r="BJ75" s="116">
        <f>BA75+BD75*1+BE75*2+BF75*5+BG75*10+BH75*10+BI75*3</f>
        <v>17.67</v>
      </c>
      <c r="BK75" s="90"/>
      <c r="BL75" s="117">
        <f t="shared" si="32"/>
        <v>0.25700560448358684</v>
      </c>
      <c r="BM75" s="118">
        <f t="shared" si="33"/>
        <v>0.1673848945339079</v>
      </c>
      <c r="BN75" s="118">
        <f t="shared" si="34"/>
        <v>0.19209486166007902</v>
      </c>
      <c r="BO75" s="118">
        <f t="shared" si="35"/>
        <v>0.27834745133006394</v>
      </c>
      <c r="BP75" s="118">
        <f t="shared" si="36"/>
        <v>0.32922422954303937</v>
      </c>
      <c r="BQ75" s="119">
        <f t="shared" si="37"/>
        <v>0.40747028862478774</v>
      </c>
      <c r="BR75" s="120">
        <f>SUM(BL75:BQ75)</f>
        <v>1.631527330175465</v>
      </c>
      <c r="BS75" s="121">
        <f>($BS$5*BR75)</f>
        <v>0.3241917953924096</v>
      </c>
      <c r="BT75" s="122">
        <f>(RANK(BS75,$BS$6:$BS$82))</f>
        <v>65</v>
      </c>
      <c r="BV75" s="123">
        <f t="shared" si="38"/>
        <v>239.03000000000003</v>
      </c>
    </row>
    <row r="76" spans="1:74" ht="12.75">
      <c r="A76" s="97">
        <v>5</v>
      </c>
      <c r="B76" s="98" t="s">
        <v>61</v>
      </c>
      <c r="C76" s="99">
        <v>14.77</v>
      </c>
      <c r="D76" s="100">
        <v>1</v>
      </c>
      <c r="E76" s="100">
        <v>3</v>
      </c>
      <c r="F76" s="100"/>
      <c r="G76" s="100"/>
      <c r="H76" s="100">
        <v>1</v>
      </c>
      <c r="I76" s="100"/>
      <c r="J76" s="100"/>
      <c r="K76" s="100"/>
      <c r="L76" s="101">
        <f>C76+F76*1+G76*2+H76*5+I76*10+J76*10+K76*3</f>
        <v>19.77</v>
      </c>
      <c r="M76" s="102">
        <v>27.77</v>
      </c>
      <c r="N76" s="103"/>
      <c r="O76" s="103">
        <v>2</v>
      </c>
      <c r="P76" s="103"/>
      <c r="Q76" s="103">
        <v>2</v>
      </c>
      <c r="R76" s="103">
        <v>2</v>
      </c>
      <c r="S76" s="103">
        <v>1</v>
      </c>
      <c r="T76" s="103"/>
      <c r="U76" s="103"/>
      <c r="V76" s="104">
        <f>M76+P76*1+Q76*2+R76*5+S76*10+T76*10+U76*3</f>
        <v>51.769999999999996</v>
      </c>
      <c r="W76" s="105">
        <v>45.08</v>
      </c>
      <c r="X76" s="106">
        <v>2</v>
      </c>
      <c r="Y76" s="106"/>
      <c r="Z76" s="106"/>
      <c r="AA76" s="106"/>
      <c r="AB76" s="106">
        <v>2</v>
      </c>
      <c r="AC76" s="106">
        <v>1</v>
      </c>
      <c r="AD76" s="106"/>
      <c r="AE76" s="106">
        <v>1</v>
      </c>
      <c r="AF76" s="107">
        <f>W76+Z76*1+AA76*2+AB76*5+AC76*10+AD76*10+AE76*3</f>
        <v>68.08</v>
      </c>
      <c r="AG76" s="108">
        <v>24.42</v>
      </c>
      <c r="AH76" s="109"/>
      <c r="AI76" s="109">
        <v>3</v>
      </c>
      <c r="AJ76" s="109">
        <v>1</v>
      </c>
      <c r="AK76" s="109">
        <v>4</v>
      </c>
      <c r="AL76" s="109">
        <v>4</v>
      </c>
      <c r="AM76" s="109"/>
      <c r="AN76" s="109"/>
      <c r="AO76" s="109"/>
      <c r="AP76" s="110">
        <f>AG76+AJ76*1+AK76*2+AL76*5+AM76*10+AN76*10+AO76*3</f>
        <v>53.42</v>
      </c>
      <c r="AQ76" s="111">
        <v>30.52</v>
      </c>
      <c r="AR76" s="112"/>
      <c r="AS76" s="112">
        <v>4</v>
      </c>
      <c r="AT76" s="112">
        <v>1</v>
      </c>
      <c r="AU76" s="112"/>
      <c r="AV76" s="112">
        <v>6</v>
      </c>
      <c r="AW76" s="112"/>
      <c r="AX76" s="112"/>
      <c r="AY76" s="112"/>
      <c r="AZ76" s="113">
        <f>AQ76+AT76*1+AU76*2+AV76*5+AW76*10+AX76*10+AY76*3</f>
        <v>61.519999999999996</v>
      </c>
      <c r="BA76" s="114">
        <v>15.29</v>
      </c>
      <c r="BB76" s="115"/>
      <c r="BC76" s="115">
        <v>6</v>
      </c>
      <c r="BD76" s="115">
        <v>2</v>
      </c>
      <c r="BE76" s="115"/>
      <c r="BF76" s="115"/>
      <c r="BG76" s="115"/>
      <c r="BH76" s="115"/>
      <c r="BI76" s="115"/>
      <c r="BJ76" s="116">
        <f>BA76+BD76*1+BE76*2+BF76*5+BG76*10+BH76*10+BI76*3</f>
        <v>17.29</v>
      </c>
      <c r="BK76" s="90"/>
      <c r="BL76" s="117">
        <f t="shared" si="32"/>
        <v>0.3247344461305008</v>
      </c>
      <c r="BM76" s="118">
        <f t="shared" si="33"/>
        <v>0.14255360247247442</v>
      </c>
      <c r="BN76" s="118">
        <f t="shared" si="34"/>
        <v>0.10707990599294948</v>
      </c>
      <c r="BO76" s="118">
        <f t="shared" si="35"/>
        <v>0.350617746162486</v>
      </c>
      <c r="BP76" s="118">
        <f t="shared" si="36"/>
        <v>0.2517880364109233</v>
      </c>
      <c r="BQ76" s="119">
        <f t="shared" si="37"/>
        <v>0.41642567958357435</v>
      </c>
      <c r="BR76" s="120">
        <f>SUM(BL76:BQ76)</f>
        <v>1.5931994167529082</v>
      </c>
      <c r="BS76" s="121">
        <f>($BS$5*BR76)</f>
        <v>0.31657586715370384</v>
      </c>
      <c r="BT76" s="122">
        <f>(RANK(BS76,$BS$6:$BS$82))</f>
        <v>66</v>
      </c>
      <c r="BV76" s="123">
        <f t="shared" si="38"/>
        <v>271.85</v>
      </c>
    </row>
    <row r="77" spans="1:74" ht="12.75">
      <c r="A77" s="97">
        <v>47</v>
      </c>
      <c r="B77" s="125" t="s">
        <v>77</v>
      </c>
      <c r="C77" s="99">
        <v>21.65</v>
      </c>
      <c r="D77" s="100">
        <v>1</v>
      </c>
      <c r="E77" s="100">
        <v>1</v>
      </c>
      <c r="F77" s="100"/>
      <c r="G77" s="100">
        <v>2</v>
      </c>
      <c r="H77" s="100">
        <v>1</v>
      </c>
      <c r="I77" s="100"/>
      <c r="J77" s="100"/>
      <c r="K77" s="100"/>
      <c r="L77" s="101">
        <f>C77+F77*1+G77*2+H77*5+I77*10+J77*10+K77*3</f>
        <v>30.65</v>
      </c>
      <c r="M77" s="102">
        <v>17.73</v>
      </c>
      <c r="N77" s="103">
        <v>1</v>
      </c>
      <c r="O77" s="103">
        <v>4</v>
      </c>
      <c r="P77" s="103"/>
      <c r="Q77" s="103">
        <v>1</v>
      </c>
      <c r="R77" s="103">
        <v>1</v>
      </c>
      <c r="S77" s="103"/>
      <c r="T77" s="103">
        <v>1</v>
      </c>
      <c r="U77" s="103"/>
      <c r="V77" s="104">
        <f>M77+P77*1+Q77*2+R77*5+S77*10+T77*10+U77*3</f>
        <v>34.730000000000004</v>
      </c>
      <c r="W77" s="105">
        <v>18.33</v>
      </c>
      <c r="X77" s="106">
        <v>3</v>
      </c>
      <c r="Y77" s="106"/>
      <c r="Z77" s="106">
        <v>1</v>
      </c>
      <c r="AA77" s="106">
        <v>1</v>
      </c>
      <c r="AB77" s="106"/>
      <c r="AC77" s="106"/>
      <c r="AD77" s="106">
        <v>1</v>
      </c>
      <c r="AE77" s="106"/>
      <c r="AF77" s="107">
        <f>W77+Z77*1+AA77*2+AB77*5+AC77*10+AD77*10+AE77*3</f>
        <v>31.33</v>
      </c>
      <c r="AG77" s="108">
        <v>31.27</v>
      </c>
      <c r="AH77" s="109"/>
      <c r="AI77" s="109">
        <v>2</v>
      </c>
      <c r="AJ77" s="109">
        <v>2</v>
      </c>
      <c r="AK77" s="109">
        <v>5</v>
      </c>
      <c r="AL77" s="109">
        <v>3</v>
      </c>
      <c r="AM77" s="109"/>
      <c r="AN77" s="109"/>
      <c r="AO77" s="109"/>
      <c r="AP77" s="110">
        <f>AG77+AJ77*1+AK77*2+AL77*5+AM77*10+AN77*10+AO77*3</f>
        <v>58.269999999999996</v>
      </c>
      <c r="AQ77" s="111">
        <v>46.11</v>
      </c>
      <c r="AR77" s="112"/>
      <c r="AS77" s="112">
        <v>6</v>
      </c>
      <c r="AT77" s="112">
        <v>3</v>
      </c>
      <c r="AU77" s="112"/>
      <c r="AV77" s="112">
        <v>2</v>
      </c>
      <c r="AW77" s="112"/>
      <c r="AX77" s="112"/>
      <c r="AY77" s="112"/>
      <c r="AZ77" s="113">
        <f>AQ77+AT77*1+AU77*2+AV77*5+AW77*10+AX77*10+AY77*3</f>
        <v>59.11</v>
      </c>
      <c r="BA77" s="114">
        <v>23.05</v>
      </c>
      <c r="BB77" s="115"/>
      <c r="BC77" s="115">
        <v>4</v>
      </c>
      <c r="BD77" s="115">
        <v>3</v>
      </c>
      <c r="BE77" s="115">
        <v>1</v>
      </c>
      <c r="BF77" s="115"/>
      <c r="BG77" s="115"/>
      <c r="BH77" s="115"/>
      <c r="BI77" s="115"/>
      <c r="BJ77" s="116">
        <f>BA77+BD77*1+BE77*2+BF77*5+BG77*10+BH77*10+BI77*3</f>
        <v>28.05</v>
      </c>
      <c r="BK77" s="90"/>
      <c r="BL77" s="117">
        <f t="shared" si="32"/>
        <v>0.20946166394779772</v>
      </c>
      <c r="BM77" s="118">
        <f t="shared" si="33"/>
        <v>0.21249640080621937</v>
      </c>
      <c r="BN77" s="118">
        <f t="shared" si="34"/>
        <v>0.23268432812001277</v>
      </c>
      <c r="BO77" s="118">
        <f t="shared" si="35"/>
        <v>0.32143470053200623</v>
      </c>
      <c r="BP77" s="118">
        <f t="shared" si="36"/>
        <v>0.26205379800372186</v>
      </c>
      <c r="BQ77" s="119">
        <f t="shared" si="37"/>
        <v>0.25668449197860965</v>
      </c>
      <c r="BR77" s="120">
        <f>SUM(BL77:BQ77)</f>
        <v>1.4948153833883677</v>
      </c>
      <c r="BS77" s="121">
        <f>($BS$5*BR77)</f>
        <v>0.29702651862335044</v>
      </c>
      <c r="BT77" s="122">
        <f>(RANK(BS77,$BS$6:$BS$82))</f>
        <v>67</v>
      </c>
      <c r="BV77" s="123">
        <f t="shared" si="38"/>
        <v>242.14</v>
      </c>
    </row>
    <row r="78" spans="1:74" ht="12.75">
      <c r="A78" s="97">
        <v>64</v>
      </c>
      <c r="B78" s="98" t="s">
        <v>128</v>
      </c>
      <c r="C78" s="99">
        <v>9.7</v>
      </c>
      <c r="D78" s="100">
        <v>1</v>
      </c>
      <c r="E78" s="100"/>
      <c r="F78" s="100"/>
      <c r="G78" s="100">
        <v>3</v>
      </c>
      <c r="H78" s="100">
        <v>1</v>
      </c>
      <c r="I78" s="100"/>
      <c r="J78" s="100"/>
      <c r="K78" s="100"/>
      <c r="L78" s="101">
        <f>C78+F78*1+G78*2+H78*5+I78*10+J78*10+K78*3</f>
        <v>20.7</v>
      </c>
      <c r="M78" s="102">
        <v>13.06</v>
      </c>
      <c r="N78" s="103">
        <v>1</v>
      </c>
      <c r="O78" s="103">
        <v>2</v>
      </c>
      <c r="P78" s="103"/>
      <c r="Q78" s="103">
        <v>1</v>
      </c>
      <c r="R78" s="103">
        <v>3</v>
      </c>
      <c r="S78" s="103"/>
      <c r="T78" s="103"/>
      <c r="U78" s="103"/>
      <c r="V78" s="104">
        <f>M78+P78*1+Q78*2+R78*5+S78*10+T78*10+U78*3</f>
        <v>30.060000000000002</v>
      </c>
      <c r="W78" s="105">
        <v>17.14</v>
      </c>
      <c r="X78" s="106">
        <v>3</v>
      </c>
      <c r="Y78" s="106"/>
      <c r="Z78" s="106"/>
      <c r="AA78" s="106"/>
      <c r="AB78" s="106">
        <v>2</v>
      </c>
      <c r="AC78" s="106"/>
      <c r="AD78" s="106">
        <v>1</v>
      </c>
      <c r="AE78" s="106"/>
      <c r="AF78" s="107">
        <f>W78+Z78*1+AA78*2+AB78*5+AC78*10+AD78*10+AE78*3</f>
        <v>37.14</v>
      </c>
      <c r="AG78" s="108">
        <v>30.84</v>
      </c>
      <c r="AH78" s="109"/>
      <c r="AI78" s="109">
        <v>1</v>
      </c>
      <c r="AJ78" s="109"/>
      <c r="AK78" s="109"/>
      <c r="AL78" s="109">
        <v>11</v>
      </c>
      <c r="AM78" s="109"/>
      <c r="AN78" s="109"/>
      <c r="AO78" s="109"/>
      <c r="AP78" s="110">
        <f>AG78+AJ78*1+AK78*2+AL78*5+AM78*10+AN78*10+AO78*3</f>
        <v>85.84</v>
      </c>
      <c r="AQ78" s="111">
        <v>28.18</v>
      </c>
      <c r="AR78" s="112"/>
      <c r="AS78" s="112">
        <v>1</v>
      </c>
      <c r="AT78" s="112">
        <v>1</v>
      </c>
      <c r="AU78" s="112">
        <v>2</v>
      </c>
      <c r="AV78" s="112">
        <v>7</v>
      </c>
      <c r="AW78" s="112"/>
      <c r="AX78" s="112">
        <v>1</v>
      </c>
      <c r="AY78" s="112"/>
      <c r="AZ78" s="113">
        <f>AQ78+AT78*1+AU78*2+AV78*5+AW78*10+AX78*10+AY78*3</f>
        <v>78.18</v>
      </c>
      <c r="BA78" s="114">
        <v>21.16</v>
      </c>
      <c r="BB78" s="115"/>
      <c r="BC78" s="115">
        <v>5</v>
      </c>
      <c r="BD78" s="115">
        <v>2</v>
      </c>
      <c r="BE78" s="115">
        <v>1</v>
      </c>
      <c r="BF78" s="115"/>
      <c r="BG78" s="115"/>
      <c r="BH78" s="115"/>
      <c r="BI78" s="115"/>
      <c r="BJ78" s="116">
        <f>BA78+BD78*1+BE78*2+BF78*5+BG78*10+BH78*10+BI78*3</f>
        <v>25.16</v>
      </c>
      <c r="BK78" s="90"/>
      <c r="BL78" s="117">
        <f t="shared" si="32"/>
        <v>0.3101449275362319</v>
      </c>
      <c r="BM78" s="118">
        <f t="shared" si="33"/>
        <v>0.2455089820359281</v>
      </c>
      <c r="BN78" s="118">
        <f t="shared" si="34"/>
        <v>0.1962843295638126</v>
      </c>
      <c r="BO78" s="118">
        <f t="shared" si="35"/>
        <v>0.21819664492078286</v>
      </c>
      <c r="BP78" s="118">
        <f t="shared" si="36"/>
        <v>0.1981325147096444</v>
      </c>
      <c r="BQ78" s="119">
        <f t="shared" si="37"/>
        <v>0.2861685214626391</v>
      </c>
      <c r="BR78" s="120">
        <f>SUM(BL78:BQ78)</f>
        <v>1.454435920229039</v>
      </c>
      <c r="BS78" s="121">
        <f>($BS$5*BR78)</f>
        <v>0.28900293825390816</v>
      </c>
      <c r="BT78" s="122">
        <f>(RANK(BS78,$BS$6:$BS$82))</f>
        <v>68</v>
      </c>
      <c r="BV78" s="123">
        <f t="shared" si="38"/>
        <v>277.08000000000004</v>
      </c>
    </row>
    <row r="79" spans="1:74" ht="12.75">
      <c r="A79" s="97">
        <v>88</v>
      </c>
      <c r="B79" s="125" t="s">
        <v>82</v>
      </c>
      <c r="C79" s="99">
        <v>20.11</v>
      </c>
      <c r="D79" s="100">
        <v>1</v>
      </c>
      <c r="E79" s="100">
        <v>2</v>
      </c>
      <c r="F79" s="100">
        <v>1</v>
      </c>
      <c r="G79" s="100"/>
      <c r="H79" s="100">
        <v>1</v>
      </c>
      <c r="I79" s="100"/>
      <c r="J79" s="100">
        <v>1</v>
      </c>
      <c r="K79" s="100"/>
      <c r="L79" s="101">
        <f>C79+F79*1+G79*2+H79*5+I79*10+J79*10+K79*3</f>
        <v>36.11</v>
      </c>
      <c r="M79" s="102">
        <v>16.77</v>
      </c>
      <c r="N79" s="103">
        <v>1</v>
      </c>
      <c r="O79" s="103">
        <v>2</v>
      </c>
      <c r="P79" s="103"/>
      <c r="Q79" s="103"/>
      <c r="R79" s="103">
        <v>4</v>
      </c>
      <c r="S79" s="103"/>
      <c r="T79" s="103">
        <v>1</v>
      </c>
      <c r="U79" s="103"/>
      <c r="V79" s="104">
        <f>M79+P79*1+Q79*2+R79*5+S79*10+T79*10+U79*3</f>
        <v>46.769999999999996</v>
      </c>
      <c r="W79" s="105">
        <v>18.29</v>
      </c>
      <c r="X79" s="106">
        <v>3</v>
      </c>
      <c r="Y79" s="106"/>
      <c r="Z79" s="106"/>
      <c r="AA79" s="106">
        <v>1</v>
      </c>
      <c r="AB79" s="106">
        <v>1</v>
      </c>
      <c r="AC79" s="106"/>
      <c r="AD79" s="106"/>
      <c r="AE79" s="106"/>
      <c r="AF79" s="107">
        <f>W79+Z79*1+AA79*2+AB79*5+AC79*10+AD79*10+AE79*3</f>
        <v>25.29</v>
      </c>
      <c r="AG79" s="108">
        <v>23.5</v>
      </c>
      <c r="AH79" s="109"/>
      <c r="AI79" s="109"/>
      <c r="AJ79" s="109"/>
      <c r="AK79" s="109">
        <v>1</v>
      </c>
      <c r="AL79" s="109">
        <v>11</v>
      </c>
      <c r="AM79" s="109"/>
      <c r="AN79" s="109"/>
      <c r="AO79" s="109"/>
      <c r="AP79" s="110">
        <f>AG79+AJ79*1+AK79*2+AL79*5+AM79*10+AN79*10+AO79*3</f>
        <v>80.5</v>
      </c>
      <c r="AQ79" s="111">
        <v>28.14</v>
      </c>
      <c r="AR79" s="112"/>
      <c r="AS79" s="112">
        <v>4</v>
      </c>
      <c r="AT79" s="112"/>
      <c r="AU79" s="112">
        <v>1</v>
      </c>
      <c r="AV79" s="112">
        <v>6</v>
      </c>
      <c r="AW79" s="112"/>
      <c r="AX79" s="112">
        <v>1</v>
      </c>
      <c r="AY79" s="112"/>
      <c r="AZ79" s="113">
        <f>AQ79+AT79*1+AU79*2+AV79*5+AW79*10+AX79*10+AY79*3</f>
        <v>70.14</v>
      </c>
      <c r="BA79" s="114">
        <v>16.28</v>
      </c>
      <c r="BB79" s="115"/>
      <c r="BC79" s="115">
        <v>3</v>
      </c>
      <c r="BD79" s="115">
        <v>3</v>
      </c>
      <c r="BE79" s="115">
        <v>2</v>
      </c>
      <c r="BF79" s="115"/>
      <c r="BG79" s="115"/>
      <c r="BH79" s="115"/>
      <c r="BI79" s="115"/>
      <c r="BJ79" s="116">
        <f>BA79+BD79*1+BE79*2+BF79*5+BG79*10+BH79*10+BI79*3</f>
        <v>23.28</v>
      </c>
      <c r="BK79" s="90"/>
      <c r="BL79" s="117">
        <f t="shared" si="32"/>
        <v>0.17779008584879535</v>
      </c>
      <c r="BM79" s="118">
        <f t="shared" si="33"/>
        <v>0.15779345734445158</v>
      </c>
      <c r="BN79" s="118">
        <f t="shared" si="34"/>
        <v>0.28825622775800713</v>
      </c>
      <c r="BO79" s="118">
        <f t="shared" si="35"/>
        <v>0.23267080745341615</v>
      </c>
      <c r="BP79" s="118">
        <f t="shared" si="36"/>
        <v>0.22084402623324778</v>
      </c>
      <c r="BQ79" s="119">
        <f t="shared" si="37"/>
        <v>0.30927835051546393</v>
      </c>
      <c r="BR79" s="120">
        <f>SUM(BL79:BQ79)</f>
        <v>1.3866329551533818</v>
      </c>
      <c r="BS79" s="121">
        <f>($BS$5*BR79)</f>
        <v>0.275530185101534</v>
      </c>
      <c r="BT79" s="122">
        <f>(RANK(BS79,$BS$6:$BS$82))</f>
        <v>69</v>
      </c>
      <c r="BV79" s="123">
        <f t="shared" si="38"/>
        <v>282.09000000000003</v>
      </c>
    </row>
    <row r="80" spans="1:74" ht="12.75" hidden="1">
      <c r="A80" s="97"/>
      <c r="B80" s="98"/>
      <c r="C80" s="99">
        <v>9999</v>
      </c>
      <c r="D80" s="100"/>
      <c r="E80" s="100"/>
      <c r="F80" s="100"/>
      <c r="G80" s="100"/>
      <c r="H80" s="100"/>
      <c r="I80" s="100"/>
      <c r="J80" s="100"/>
      <c r="K80" s="100"/>
      <c r="L80" s="101">
        <f>C80+F80*1+G80*2+H80*5+I80*10+J80*10+K80*3</f>
        <v>9999</v>
      </c>
      <c r="M80" s="102">
        <v>9999</v>
      </c>
      <c r="N80" s="103"/>
      <c r="O80" s="103"/>
      <c r="P80" s="103"/>
      <c r="Q80" s="103"/>
      <c r="R80" s="103"/>
      <c r="S80" s="103"/>
      <c r="T80" s="103"/>
      <c r="U80" s="103"/>
      <c r="V80" s="104">
        <f>M80+P80*1+Q80*2+R80*5+S80*10+T80*10+U80*3</f>
        <v>9999</v>
      </c>
      <c r="W80" s="105">
        <v>9999</v>
      </c>
      <c r="X80" s="106"/>
      <c r="Y80" s="106"/>
      <c r="Z80" s="106"/>
      <c r="AA80" s="106"/>
      <c r="AB80" s="106"/>
      <c r="AC80" s="106"/>
      <c r="AD80" s="106"/>
      <c r="AE80" s="106"/>
      <c r="AF80" s="107">
        <f>W80+Z80*1+AA80*2+AB80*5+AC80*10+AD80*10+AE80*3</f>
        <v>9999</v>
      </c>
      <c r="AG80" s="108">
        <v>9999</v>
      </c>
      <c r="AH80" s="109"/>
      <c r="AI80" s="109"/>
      <c r="AJ80" s="109"/>
      <c r="AK80" s="109"/>
      <c r="AL80" s="109"/>
      <c r="AM80" s="109"/>
      <c r="AN80" s="109"/>
      <c r="AO80" s="109"/>
      <c r="AP80" s="110">
        <f>AG80+AJ80*1+AK80*2+AL80*5+AM80*10+AN80*10+AO80*3</f>
        <v>9999</v>
      </c>
      <c r="AQ80" s="111">
        <v>9999</v>
      </c>
      <c r="AR80" s="112"/>
      <c r="AS80" s="112"/>
      <c r="AT80" s="112"/>
      <c r="AU80" s="112"/>
      <c r="AV80" s="112"/>
      <c r="AW80" s="112"/>
      <c r="AX80" s="112"/>
      <c r="AY80" s="112"/>
      <c r="AZ80" s="113">
        <f>AQ80+AT80*1+AU80*2+AV80*5+AW80*10+AX80*10+AY80*3</f>
        <v>9999</v>
      </c>
      <c r="BA80" s="114">
        <v>9999</v>
      </c>
      <c r="BB80" s="115"/>
      <c r="BC80" s="115"/>
      <c r="BD80" s="115"/>
      <c r="BE80" s="115"/>
      <c r="BF80" s="115"/>
      <c r="BG80" s="115"/>
      <c r="BH80" s="115"/>
      <c r="BI80" s="115"/>
      <c r="BJ80" s="116">
        <f>BA80+BD80*1+BE80*2+BF80*5+BG80*10+BH80*10+BI80*3</f>
        <v>9999</v>
      </c>
      <c r="BK80" s="90"/>
      <c r="BL80" s="117">
        <f t="shared" si="32"/>
        <v>0.0006420642064206421</v>
      </c>
      <c r="BM80" s="118">
        <f t="shared" si="33"/>
        <v>0.000738073807380738</v>
      </c>
      <c r="BN80" s="118">
        <f t="shared" si="34"/>
        <v>0.0007290729072907291</v>
      </c>
      <c r="BO80" s="118">
        <f t="shared" si="35"/>
        <v>0.0018731873187318733</v>
      </c>
      <c r="BP80" s="118">
        <f t="shared" si="36"/>
        <v>0.0015491549154915492</v>
      </c>
      <c r="BQ80" s="119">
        <f t="shared" si="37"/>
        <v>0.00072007200720072</v>
      </c>
      <c r="BR80" s="120">
        <f>SUM(BL80:BQ80)</f>
        <v>0.006251625162516252</v>
      </c>
      <c r="BS80" s="121">
        <f>($BS$5*BR80)</f>
        <v>0.001242225948699579</v>
      </c>
      <c r="BT80" s="122">
        <f>(RANK(BS80,$BS$6:$BS$82))</f>
        <v>71</v>
      </c>
      <c r="BV80" s="123">
        <f t="shared" si="38"/>
        <v>59994</v>
      </c>
    </row>
    <row r="81" spans="1:74" ht="12.75">
      <c r="A81" s="97">
        <v>52</v>
      </c>
      <c r="B81" s="98" t="s">
        <v>70</v>
      </c>
      <c r="C81" s="99">
        <v>19.13</v>
      </c>
      <c r="D81" s="100">
        <v>1</v>
      </c>
      <c r="E81" s="100">
        <v>2</v>
      </c>
      <c r="F81" s="100">
        <v>1</v>
      </c>
      <c r="G81" s="100">
        <v>1</v>
      </c>
      <c r="H81" s="100"/>
      <c r="I81" s="100"/>
      <c r="J81" s="100">
        <v>1</v>
      </c>
      <c r="K81" s="100"/>
      <c r="L81" s="101">
        <f>C81+F81*1+G81*2+H81*5+I81*10+J81*10+K81*3</f>
        <v>32.129999999999995</v>
      </c>
      <c r="M81" s="102">
        <v>20.46</v>
      </c>
      <c r="N81" s="103">
        <v>1</v>
      </c>
      <c r="O81" s="103">
        <v>2</v>
      </c>
      <c r="P81" s="103">
        <v>2</v>
      </c>
      <c r="Q81" s="103">
        <v>1</v>
      </c>
      <c r="R81" s="103">
        <v>1</v>
      </c>
      <c r="S81" s="103"/>
      <c r="T81" s="103">
        <v>1</v>
      </c>
      <c r="U81" s="103"/>
      <c r="V81" s="104">
        <f>M81+P81*1+Q81*2+R81*5+S81*10+T81*10+U81*3</f>
        <v>39.46</v>
      </c>
      <c r="W81" s="105">
        <v>24.65</v>
      </c>
      <c r="X81" s="106">
        <v>3</v>
      </c>
      <c r="Y81" s="106">
        <v>2</v>
      </c>
      <c r="Z81" s="106"/>
      <c r="AA81" s="106"/>
      <c r="AB81" s="106"/>
      <c r="AC81" s="106"/>
      <c r="AD81" s="106">
        <v>1</v>
      </c>
      <c r="AE81" s="106"/>
      <c r="AF81" s="107">
        <f>W81+Z81*1+AA81*2+AB81*5+AC81*10+AD81*10+AE81*3</f>
        <v>34.65</v>
      </c>
      <c r="AG81" s="108">
        <v>39.14</v>
      </c>
      <c r="AH81" s="109"/>
      <c r="AI81" s="109">
        <v>1</v>
      </c>
      <c r="AJ81" s="109">
        <v>2</v>
      </c>
      <c r="AK81" s="109">
        <v>3</v>
      </c>
      <c r="AL81" s="109">
        <v>6</v>
      </c>
      <c r="AM81" s="109"/>
      <c r="AN81" s="109"/>
      <c r="AO81" s="109"/>
      <c r="AP81" s="110">
        <f>AG81+AJ81*1+AK81*2+AL81*5+AM81*10+AN81*10+AO81*3</f>
        <v>77.14</v>
      </c>
      <c r="AQ81" s="111">
        <v>37.7</v>
      </c>
      <c r="AR81" s="112"/>
      <c r="AS81" s="112">
        <v>3</v>
      </c>
      <c r="AT81" s="112">
        <v>4</v>
      </c>
      <c r="AU81" s="112">
        <v>1</v>
      </c>
      <c r="AV81" s="112">
        <v>3</v>
      </c>
      <c r="AW81" s="112"/>
      <c r="AX81" s="112">
        <v>1</v>
      </c>
      <c r="AY81" s="112"/>
      <c r="AZ81" s="113">
        <f>AQ81+AT81*1+AU81*2+AV81*5+AW81*10+AX81*10+AY81*3</f>
        <v>68.7</v>
      </c>
      <c r="BA81" s="114">
        <v>24.56</v>
      </c>
      <c r="BB81" s="115"/>
      <c r="BC81" s="115">
        <v>4</v>
      </c>
      <c r="BD81" s="115">
        <v>2</v>
      </c>
      <c r="BE81" s="115"/>
      <c r="BF81" s="115">
        <v>2</v>
      </c>
      <c r="BG81" s="115"/>
      <c r="BH81" s="115"/>
      <c r="BI81" s="115"/>
      <c r="BJ81" s="116">
        <f>BA81+BD81*1+BE81*2+BF81*5+BG81*10+BH81*10+BI81*3</f>
        <v>36.56</v>
      </c>
      <c r="BK81" s="90"/>
      <c r="BL81" s="117">
        <f t="shared" si="32"/>
        <v>0.1998132586367881</v>
      </c>
      <c r="BM81" s="118">
        <f t="shared" si="33"/>
        <v>0.1870248352762291</v>
      </c>
      <c r="BN81" s="118">
        <f t="shared" si="34"/>
        <v>0.2103896103896104</v>
      </c>
      <c r="BO81" s="118">
        <f t="shared" si="35"/>
        <v>0.2428052890847809</v>
      </c>
      <c r="BP81" s="118">
        <f t="shared" si="36"/>
        <v>0.2254730713245997</v>
      </c>
      <c r="BQ81" s="119">
        <f t="shared" si="37"/>
        <v>0.19693654266958424</v>
      </c>
      <c r="BR81" s="120">
        <f>SUM(BL81:BQ81)</f>
        <v>1.2624426073815924</v>
      </c>
      <c r="BS81" s="121">
        <f>($BS$5*BR81)</f>
        <v>0.2508530061968973</v>
      </c>
      <c r="BT81" s="122">
        <f>(RANK(BS81,$BS$6:$BS$82))</f>
        <v>70</v>
      </c>
      <c r="BV81" s="123">
        <f t="shared" si="38"/>
        <v>288.64</v>
      </c>
    </row>
    <row r="82" spans="1:74" ht="12.75" hidden="1">
      <c r="A82" s="126"/>
      <c r="B82" s="127" t="s">
        <v>37</v>
      </c>
      <c r="C82" s="128">
        <v>9999</v>
      </c>
      <c r="D82" s="129"/>
      <c r="E82" s="129"/>
      <c r="F82" s="129"/>
      <c r="G82" s="129"/>
      <c r="H82" s="129"/>
      <c r="I82" s="129"/>
      <c r="J82" s="129"/>
      <c r="K82" s="129"/>
      <c r="L82" s="130">
        <f>C82+F82*1+G82*2+H82*5+I82*10+J82*10+K82*3</f>
        <v>9999</v>
      </c>
      <c r="M82" s="131">
        <v>9999</v>
      </c>
      <c r="N82" s="132"/>
      <c r="O82" s="132"/>
      <c r="P82" s="132"/>
      <c r="Q82" s="132"/>
      <c r="R82" s="132"/>
      <c r="S82" s="132"/>
      <c r="T82" s="132"/>
      <c r="U82" s="132"/>
      <c r="V82" s="133">
        <f>M82+P82*1+Q82*2+R82*5+S82*10+T82*10+U82*3</f>
        <v>9999</v>
      </c>
      <c r="W82" s="134">
        <v>9999</v>
      </c>
      <c r="X82" s="135"/>
      <c r="Y82" s="135"/>
      <c r="Z82" s="135"/>
      <c r="AA82" s="135"/>
      <c r="AB82" s="135"/>
      <c r="AC82" s="135"/>
      <c r="AD82" s="135"/>
      <c r="AE82" s="135"/>
      <c r="AF82" s="136">
        <f>W82+Z82*1+AA82*2+AB82*5+AC82*10+AD82*10+AE82*3</f>
        <v>9999</v>
      </c>
      <c r="AG82" s="137">
        <v>9999</v>
      </c>
      <c r="AH82" s="138"/>
      <c r="AI82" s="138"/>
      <c r="AJ82" s="138"/>
      <c r="AK82" s="138"/>
      <c r="AL82" s="138"/>
      <c r="AM82" s="138"/>
      <c r="AN82" s="138"/>
      <c r="AO82" s="138"/>
      <c r="AP82" s="139">
        <f>AG82+AJ82*1+AK82*2+AL82*5+AM82*10+AN82*10+AO82*3</f>
        <v>9999</v>
      </c>
      <c r="AQ82" s="140">
        <v>9999</v>
      </c>
      <c r="AR82" s="141"/>
      <c r="AS82" s="141"/>
      <c r="AT82" s="141"/>
      <c r="AU82" s="141"/>
      <c r="AV82" s="141"/>
      <c r="AW82" s="141"/>
      <c r="AX82" s="141"/>
      <c r="AY82" s="141"/>
      <c r="AZ82" s="142">
        <f>AQ82+AT82*1+AU82*2+AV82*5+AW82*10+AX82*10+AY82*3</f>
        <v>9999</v>
      </c>
      <c r="BA82" s="143">
        <v>9999</v>
      </c>
      <c r="BB82" s="144"/>
      <c r="BC82" s="144"/>
      <c r="BD82" s="144"/>
      <c r="BE82" s="144"/>
      <c r="BF82" s="144"/>
      <c r="BG82" s="144"/>
      <c r="BH82" s="144"/>
      <c r="BI82" s="144"/>
      <c r="BJ82" s="145">
        <f>BA82+BD82*1+BE82*2+BF82*5+BG82*10+BH82*10+BI82*3</f>
        <v>9999</v>
      </c>
      <c r="BK82" s="90"/>
      <c r="BL82" s="146">
        <f t="shared" si="32"/>
        <v>0.0006420642064206421</v>
      </c>
      <c r="BM82" s="147">
        <f t="shared" si="33"/>
        <v>0.000738073807380738</v>
      </c>
      <c r="BN82" s="147">
        <f t="shared" si="34"/>
        <v>0.0007290729072907291</v>
      </c>
      <c r="BO82" s="147">
        <f t="shared" si="35"/>
        <v>0.0018731873187318733</v>
      </c>
      <c r="BP82" s="147">
        <f t="shared" si="36"/>
        <v>0.0015491549154915492</v>
      </c>
      <c r="BQ82" s="148">
        <f t="shared" si="37"/>
        <v>0.00072007200720072</v>
      </c>
      <c r="BR82" s="149">
        <f>SUM(BL82:BQ82)</f>
        <v>0.006251625162516252</v>
      </c>
      <c r="BS82" s="150">
        <f>($BS$5*BR82)</f>
        <v>0.001242225948699579</v>
      </c>
      <c r="BT82" s="151">
        <f>(RANK(BS82,$BS$6:$BS$82))</f>
        <v>71</v>
      </c>
      <c r="BV82" s="152">
        <f t="shared" si="38"/>
        <v>59994</v>
      </c>
    </row>
    <row r="83" spans="63:72" ht="12.75">
      <c r="BK83" s="31"/>
      <c r="BS83" s="153"/>
      <c r="BT83" s="153"/>
    </row>
    <row r="84" spans="1:74" ht="12.75">
      <c r="A84" s="154"/>
      <c r="B84" s="4" t="s">
        <v>38</v>
      </c>
      <c r="C84" s="194">
        <v>1</v>
      </c>
      <c r="D84" s="194"/>
      <c r="E84" s="194"/>
      <c r="F84" s="194"/>
      <c r="G84" s="194"/>
      <c r="H84" s="194"/>
      <c r="I84" s="194"/>
      <c r="J84" s="194"/>
      <c r="K84" s="194"/>
      <c r="L84" s="194"/>
      <c r="M84" s="195">
        <v>2</v>
      </c>
      <c r="N84" s="195"/>
      <c r="O84" s="195"/>
      <c r="P84" s="195"/>
      <c r="Q84" s="195"/>
      <c r="R84" s="195"/>
      <c r="S84" s="195"/>
      <c r="T84" s="195"/>
      <c r="U84" s="195"/>
      <c r="V84" s="195"/>
      <c r="W84" s="196">
        <v>3</v>
      </c>
      <c r="X84" s="196"/>
      <c r="Y84" s="196"/>
      <c r="Z84" s="196"/>
      <c r="AA84" s="196"/>
      <c r="AB84" s="196"/>
      <c r="AC84" s="196"/>
      <c r="AD84" s="196"/>
      <c r="AE84" s="196"/>
      <c r="AF84" s="196"/>
      <c r="AG84" s="197">
        <v>4</v>
      </c>
      <c r="AH84" s="197"/>
      <c r="AI84" s="197"/>
      <c r="AJ84" s="197"/>
      <c r="AK84" s="197"/>
      <c r="AL84" s="197"/>
      <c r="AM84" s="197"/>
      <c r="AN84" s="197"/>
      <c r="AO84" s="197"/>
      <c r="AP84" s="197"/>
      <c r="AQ84" s="198">
        <v>5</v>
      </c>
      <c r="AR84" s="198"/>
      <c r="AS84" s="198"/>
      <c r="AT84" s="198"/>
      <c r="AU84" s="198"/>
      <c r="AV84" s="198"/>
      <c r="AW84" s="198"/>
      <c r="AX84" s="198"/>
      <c r="AY84" s="198"/>
      <c r="AZ84" s="198"/>
      <c r="BA84" s="199">
        <v>6</v>
      </c>
      <c r="BB84" s="199"/>
      <c r="BC84" s="199"/>
      <c r="BD84" s="199"/>
      <c r="BE84" s="199"/>
      <c r="BF84" s="199"/>
      <c r="BG84" s="199"/>
      <c r="BH84" s="199"/>
      <c r="BI84" s="199"/>
      <c r="BJ84" s="199"/>
      <c r="BK84" s="5"/>
      <c r="BL84" s="36" t="s">
        <v>18</v>
      </c>
      <c r="BM84" s="37" t="s">
        <v>19</v>
      </c>
      <c r="BN84" s="37" t="s">
        <v>20</v>
      </c>
      <c r="BO84" s="37" t="s">
        <v>21</v>
      </c>
      <c r="BP84" s="37" t="s">
        <v>22</v>
      </c>
      <c r="BQ84" s="38" t="s">
        <v>23</v>
      </c>
      <c r="BR84" s="39" t="s">
        <v>33</v>
      </c>
      <c r="BS84" s="40" t="s">
        <v>39</v>
      </c>
      <c r="BT84" s="41" t="s">
        <v>26</v>
      </c>
      <c r="BV84" s="42" t="s">
        <v>34</v>
      </c>
    </row>
    <row r="85" spans="1:74" ht="12.75">
      <c r="A85" s="34" t="s">
        <v>1</v>
      </c>
      <c r="B85" s="155" t="s">
        <v>2</v>
      </c>
      <c r="C85" s="45" t="s">
        <v>3</v>
      </c>
      <c r="D85" s="46" t="s">
        <v>4</v>
      </c>
      <c r="E85" s="46" t="s">
        <v>5</v>
      </c>
      <c r="F85" s="46" t="s">
        <v>6</v>
      </c>
      <c r="G85" s="46" t="s">
        <v>7</v>
      </c>
      <c r="H85" s="46" t="s">
        <v>8</v>
      </c>
      <c r="I85" s="46" t="s">
        <v>9</v>
      </c>
      <c r="J85" s="46" t="s">
        <v>10</v>
      </c>
      <c r="K85" s="46" t="s">
        <v>11</v>
      </c>
      <c r="L85" s="47" t="s">
        <v>12</v>
      </c>
      <c r="M85" s="48" t="s">
        <v>3</v>
      </c>
      <c r="N85" s="49" t="s">
        <v>4</v>
      </c>
      <c r="O85" s="49" t="s">
        <v>5</v>
      </c>
      <c r="P85" s="49" t="s">
        <v>6</v>
      </c>
      <c r="Q85" s="49" t="s">
        <v>7</v>
      </c>
      <c r="R85" s="49" t="s">
        <v>8</v>
      </c>
      <c r="S85" s="49" t="s">
        <v>9</v>
      </c>
      <c r="T85" s="49" t="s">
        <v>10</v>
      </c>
      <c r="U85" s="49" t="s">
        <v>11</v>
      </c>
      <c r="V85" s="50" t="s">
        <v>13</v>
      </c>
      <c r="W85" s="51" t="s">
        <v>3</v>
      </c>
      <c r="X85" s="52" t="s">
        <v>4</v>
      </c>
      <c r="Y85" s="52" t="s">
        <v>5</v>
      </c>
      <c r="Z85" s="52" t="s">
        <v>6</v>
      </c>
      <c r="AA85" s="52" t="s">
        <v>7</v>
      </c>
      <c r="AB85" s="52" t="s">
        <v>8</v>
      </c>
      <c r="AC85" s="52" t="s">
        <v>9</v>
      </c>
      <c r="AD85" s="52" t="s">
        <v>10</v>
      </c>
      <c r="AE85" s="52" t="s">
        <v>11</v>
      </c>
      <c r="AF85" s="53" t="s">
        <v>14</v>
      </c>
      <c r="AG85" s="54" t="s">
        <v>3</v>
      </c>
      <c r="AH85" s="55" t="s">
        <v>4</v>
      </c>
      <c r="AI85" s="55" t="s">
        <v>5</v>
      </c>
      <c r="AJ85" s="55" t="s">
        <v>6</v>
      </c>
      <c r="AK85" s="55" t="s">
        <v>7</v>
      </c>
      <c r="AL85" s="55" t="s">
        <v>8</v>
      </c>
      <c r="AM85" s="55" t="s">
        <v>9</v>
      </c>
      <c r="AN85" s="55" t="s">
        <v>10</v>
      </c>
      <c r="AO85" s="55" t="s">
        <v>11</v>
      </c>
      <c r="AP85" s="56" t="s">
        <v>15</v>
      </c>
      <c r="AQ85" s="57" t="s">
        <v>3</v>
      </c>
      <c r="AR85" s="58" t="s">
        <v>4</v>
      </c>
      <c r="AS85" s="58" t="s">
        <v>5</v>
      </c>
      <c r="AT85" s="58" t="s">
        <v>6</v>
      </c>
      <c r="AU85" s="58" t="s">
        <v>7</v>
      </c>
      <c r="AV85" s="58" t="s">
        <v>8</v>
      </c>
      <c r="AW85" s="58" t="s">
        <v>9</v>
      </c>
      <c r="AX85" s="58" t="s">
        <v>10</v>
      </c>
      <c r="AY85" s="58" t="s">
        <v>11</v>
      </c>
      <c r="AZ85" s="59" t="s">
        <v>16</v>
      </c>
      <c r="BA85" s="60" t="s">
        <v>3</v>
      </c>
      <c r="BB85" s="61" t="s">
        <v>4</v>
      </c>
      <c r="BC85" s="61" t="s">
        <v>5</v>
      </c>
      <c r="BD85" s="61" t="s">
        <v>6</v>
      </c>
      <c r="BE85" s="61" t="s">
        <v>7</v>
      </c>
      <c r="BF85" s="61" t="s">
        <v>8</v>
      </c>
      <c r="BG85" s="61" t="s">
        <v>9</v>
      </c>
      <c r="BH85" s="61" t="s">
        <v>10</v>
      </c>
      <c r="BI85" s="61" t="s">
        <v>11</v>
      </c>
      <c r="BJ85" s="62" t="s">
        <v>17</v>
      </c>
      <c r="BK85" s="26"/>
      <c r="BL85" s="156">
        <f>(SMALL((L86:L108),1))</f>
        <v>8.06</v>
      </c>
      <c r="BM85" s="157">
        <f>(SMALL((V86:V108),1))</f>
        <v>18.759999999999998</v>
      </c>
      <c r="BN85" s="157">
        <f>(SMALL((AF86:AF108),1))</f>
        <v>11.43</v>
      </c>
      <c r="BO85" s="157">
        <f>(SMALL((AP86:AP108),1))</f>
        <v>28.13</v>
      </c>
      <c r="BP85" s="157">
        <f>(SMALL((AZ86:AZ108),1))</f>
        <v>33.71</v>
      </c>
      <c r="BQ85" s="158">
        <f>(SMALL((BJ86:BJ108),1))</f>
        <v>11.7</v>
      </c>
      <c r="BR85" s="159" t="s">
        <v>35</v>
      </c>
      <c r="BS85" s="160">
        <f>((100/(LARGE(BR86:BR108,1))))/100</f>
        <v>0.18477995361323496</v>
      </c>
      <c r="BT85" s="161" t="s">
        <v>40</v>
      </c>
      <c r="BV85" s="69" t="s">
        <v>36</v>
      </c>
    </row>
    <row r="86" spans="1:74" ht="12.75">
      <c r="A86" s="70">
        <v>3</v>
      </c>
      <c r="B86" s="71" t="s">
        <v>131</v>
      </c>
      <c r="C86" s="72">
        <v>8.06</v>
      </c>
      <c r="D86" s="73">
        <v>1</v>
      </c>
      <c r="E86" s="73">
        <v>4</v>
      </c>
      <c r="F86" s="73"/>
      <c r="G86" s="73"/>
      <c r="H86" s="73"/>
      <c r="I86" s="73"/>
      <c r="J86" s="73"/>
      <c r="K86" s="73"/>
      <c r="L86" s="162">
        <f aca="true" t="shared" si="39" ref="L86:L94">C86+F86*1+G86*2+H86*5+I86*10+J86*10+K86*3</f>
        <v>8.06</v>
      </c>
      <c r="M86" s="75">
        <v>10.06</v>
      </c>
      <c r="N86" s="76">
        <v>1</v>
      </c>
      <c r="O86" s="76">
        <v>3</v>
      </c>
      <c r="P86" s="76"/>
      <c r="Q86" s="76">
        <v>1</v>
      </c>
      <c r="R86" s="76">
        <v>2</v>
      </c>
      <c r="S86" s="76"/>
      <c r="T86" s="76">
        <v>1</v>
      </c>
      <c r="U86" s="76"/>
      <c r="V86" s="77">
        <f aca="true" t="shared" si="40" ref="V86:V94">M86+P86*1+Q86*2+R86*5+S86*10+T86*10+U86*3</f>
        <v>32.06</v>
      </c>
      <c r="W86" s="163">
        <v>10.43</v>
      </c>
      <c r="X86" s="79">
        <v>3</v>
      </c>
      <c r="Y86" s="79">
        <v>1</v>
      </c>
      <c r="Z86" s="79">
        <v>1</v>
      </c>
      <c r="AA86" s="79"/>
      <c r="AB86" s="79"/>
      <c r="AC86" s="79"/>
      <c r="AD86" s="79"/>
      <c r="AE86" s="79"/>
      <c r="AF86" s="164">
        <f aca="true" t="shared" si="41" ref="AF86:AF94">W86+Z86*1+AA86*2+AB86*5+AC86*10+AD86*10+AE86*3</f>
        <v>11.43</v>
      </c>
      <c r="AG86" s="81">
        <v>22.11</v>
      </c>
      <c r="AH86" s="82"/>
      <c r="AI86" s="82">
        <v>7</v>
      </c>
      <c r="AJ86" s="82">
        <v>2</v>
      </c>
      <c r="AK86" s="82">
        <v>3</v>
      </c>
      <c r="AL86" s="82"/>
      <c r="AM86" s="82"/>
      <c r="AN86" s="82"/>
      <c r="AO86" s="82"/>
      <c r="AP86" s="83">
        <f aca="true" t="shared" si="42" ref="AP86:AP94">AG86+AJ86*1+AK86*2+AL86*5+AM86*10+AN86*10+AO86*3</f>
        <v>30.11</v>
      </c>
      <c r="AQ86" s="175">
        <v>21.71</v>
      </c>
      <c r="AR86" s="85"/>
      <c r="AS86" s="85">
        <v>7</v>
      </c>
      <c r="AT86" s="85">
        <v>2</v>
      </c>
      <c r="AU86" s="85"/>
      <c r="AV86" s="85">
        <v>2</v>
      </c>
      <c r="AW86" s="85"/>
      <c r="AX86" s="85"/>
      <c r="AY86" s="85"/>
      <c r="AZ86" s="86">
        <f aca="true" t="shared" si="43" ref="AZ86:AZ94">AQ86+AT86*1+AU86*2+AV86*5+AW86*10+AX86*10+AY86*3</f>
        <v>33.71</v>
      </c>
      <c r="BA86" s="87">
        <v>13.11</v>
      </c>
      <c r="BB86" s="88"/>
      <c r="BC86" s="88">
        <v>8</v>
      </c>
      <c r="BD86" s="88"/>
      <c r="BE86" s="88"/>
      <c r="BF86" s="88"/>
      <c r="BG86" s="88"/>
      <c r="BH86" s="88"/>
      <c r="BI86" s="88"/>
      <c r="BJ86" s="89">
        <f aca="true" t="shared" si="44" ref="BJ86:BJ94">BA86+BD86*1+BE86*2+BF86*5+BG86*10+BH86*10+BI86*3</f>
        <v>13.11</v>
      </c>
      <c r="BK86" s="90"/>
      <c r="BL86" s="166">
        <f aca="true" t="shared" si="45" ref="BL86:BL94">$BL$85/L86</f>
        <v>1</v>
      </c>
      <c r="BM86" s="167">
        <f aca="true" t="shared" si="46" ref="BM86:BM94">$BM$85/V86</f>
        <v>0.5851528384279475</v>
      </c>
      <c r="BN86" s="167">
        <f aca="true" t="shared" si="47" ref="BN86:BN94">$BN$85/AF86</f>
        <v>1</v>
      </c>
      <c r="BO86" s="167">
        <f aca="true" t="shared" si="48" ref="BO86:BO94">$BO$85/AP86</f>
        <v>0.9342411159083361</v>
      </c>
      <c r="BP86" s="167">
        <f aca="true" t="shared" si="49" ref="BP86:BP94">$BP$85/AZ86</f>
        <v>1</v>
      </c>
      <c r="BQ86" s="168">
        <f aca="true" t="shared" si="50" ref="BQ86:BQ94">$BQ$85/BJ86</f>
        <v>0.8924485125858124</v>
      </c>
      <c r="BR86" s="169">
        <f aca="true" t="shared" si="51" ref="BR86:BR94">(SUM(BL86:BQ86))</f>
        <v>5.411842466922096</v>
      </c>
      <c r="BS86" s="95">
        <f aca="true" t="shared" si="52" ref="BS86:BS94">($BS$85*BR86)</f>
        <v>0.9999999999999999</v>
      </c>
      <c r="BT86" s="170">
        <f aca="true" t="shared" si="53" ref="BT86:BT94">(RANK(BS86,$BS$86:$BS$108))</f>
        <v>1</v>
      </c>
      <c r="BV86" s="171">
        <f aca="true" t="shared" si="54" ref="BV86:BV108">L86+V86+AF86+AP86+AZ86+BJ86</f>
        <v>128.48000000000002</v>
      </c>
    </row>
    <row r="87" spans="1:74" ht="12.75">
      <c r="A87" s="97">
        <v>32</v>
      </c>
      <c r="B87" s="98" t="s">
        <v>111</v>
      </c>
      <c r="C87" s="99">
        <v>10.79</v>
      </c>
      <c r="D87" s="100">
        <v>1</v>
      </c>
      <c r="E87" s="100">
        <v>3</v>
      </c>
      <c r="F87" s="100"/>
      <c r="G87" s="100">
        <v>1</v>
      </c>
      <c r="H87" s="100"/>
      <c r="I87" s="100"/>
      <c r="J87" s="100"/>
      <c r="K87" s="100"/>
      <c r="L87" s="172">
        <f t="shared" si="39"/>
        <v>12.79</v>
      </c>
      <c r="M87" s="102">
        <v>11.76</v>
      </c>
      <c r="N87" s="103">
        <v>1</v>
      </c>
      <c r="O87" s="103">
        <v>4</v>
      </c>
      <c r="P87" s="103"/>
      <c r="Q87" s="103">
        <v>1</v>
      </c>
      <c r="R87" s="103">
        <v>1</v>
      </c>
      <c r="S87" s="103"/>
      <c r="T87" s="103"/>
      <c r="U87" s="103"/>
      <c r="V87" s="104">
        <f t="shared" si="40"/>
        <v>18.759999999999998</v>
      </c>
      <c r="W87" s="173">
        <v>12.05</v>
      </c>
      <c r="X87" s="106">
        <v>3</v>
      </c>
      <c r="Y87" s="106">
        <v>2</v>
      </c>
      <c r="Z87" s="106"/>
      <c r="AA87" s="106"/>
      <c r="AB87" s="106"/>
      <c r="AC87" s="106"/>
      <c r="AD87" s="106"/>
      <c r="AE87" s="106"/>
      <c r="AF87" s="174">
        <f t="shared" si="41"/>
        <v>12.05</v>
      </c>
      <c r="AG87" s="108">
        <v>20.13</v>
      </c>
      <c r="AH87" s="109"/>
      <c r="AI87" s="109">
        <v>7</v>
      </c>
      <c r="AJ87" s="109">
        <v>2</v>
      </c>
      <c r="AK87" s="109">
        <v>3</v>
      </c>
      <c r="AL87" s="109"/>
      <c r="AM87" s="109"/>
      <c r="AN87" s="109"/>
      <c r="AO87" s="109"/>
      <c r="AP87" s="110">
        <f t="shared" si="42"/>
        <v>28.13</v>
      </c>
      <c r="AQ87" s="175">
        <v>27.73</v>
      </c>
      <c r="AR87" s="112"/>
      <c r="AS87" s="112">
        <v>11</v>
      </c>
      <c r="AT87" s="112"/>
      <c r="AU87" s="112"/>
      <c r="AV87" s="112"/>
      <c r="AW87" s="112"/>
      <c r="AX87" s="112">
        <v>1</v>
      </c>
      <c r="AY87" s="112"/>
      <c r="AZ87" s="113">
        <f t="shared" si="43"/>
        <v>37.730000000000004</v>
      </c>
      <c r="BA87" s="114">
        <v>14.64</v>
      </c>
      <c r="BB87" s="115"/>
      <c r="BC87" s="115">
        <v>8</v>
      </c>
      <c r="BD87" s="115"/>
      <c r="BE87" s="115"/>
      <c r="BF87" s="115"/>
      <c r="BG87" s="115"/>
      <c r="BH87" s="115"/>
      <c r="BI87" s="115"/>
      <c r="BJ87" s="116">
        <f t="shared" si="44"/>
        <v>14.64</v>
      </c>
      <c r="BK87" s="90"/>
      <c r="BL87" s="117">
        <f t="shared" si="45"/>
        <v>0.6301798279906178</v>
      </c>
      <c r="BM87" s="118">
        <f t="shared" si="46"/>
        <v>1</v>
      </c>
      <c r="BN87" s="118">
        <f t="shared" si="47"/>
        <v>0.9485477178423236</v>
      </c>
      <c r="BO87" s="118">
        <f t="shared" si="48"/>
        <v>1</v>
      </c>
      <c r="BP87" s="118">
        <f t="shared" si="49"/>
        <v>0.89345348529022</v>
      </c>
      <c r="BQ87" s="119">
        <f t="shared" si="50"/>
        <v>0.7991803278688524</v>
      </c>
      <c r="BR87" s="176">
        <f t="shared" si="51"/>
        <v>5.271361358992014</v>
      </c>
      <c r="BS87" s="121">
        <f t="shared" si="52"/>
        <v>0.9740419073931434</v>
      </c>
      <c r="BT87" s="177">
        <f t="shared" si="53"/>
        <v>2</v>
      </c>
      <c r="BV87" s="123">
        <f t="shared" si="54"/>
        <v>124.1</v>
      </c>
    </row>
    <row r="88" spans="1:74" ht="12.75">
      <c r="A88" s="97">
        <v>57</v>
      </c>
      <c r="B88" s="98" t="s">
        <v>97</v>
      </c>
      <c r="C88" s="99">
        <v>10.75</v>
      </c>
      <c r="D88" s="100">
        <v>1</v>
      </c>
      <c r="E88" s="100">
        <v>3</v>
      </c>
      <c r="F88" s="100"/>
      <c r="G88" s="100">
        <v>1</v>
      </c>
      <c r="H88" s="100"/>
      <c r="I88" s="100"/>
      <c r="J88" s="100"/>
      <c r="K88" s="100"/>
      <c r="L88" s="172">
        <f t="shared" si="39"/>
        <v>12.75</v>
      </c>
      <c r="M88" s="102">
        <v>17.77</v>
      </c>
      <c r="N88" s="103">
        <v>1</v>
      </c>
      <c r="O88" s="103">
        <v>2</v>
      </c>
      <c r="P88" s="103"/>
      <c r="Q88" s="103"/>
      <c r="R88" s="103">
        <v>4</v>
      </c>
      <c r="S88" s="103"/>
      <c r="T88" s="103"/>
      <c r="U88" s="103"/>
      <c r="V88" s="104">
        <f t="shared" si="40"/>
        <v>37.769999999999996</v>
      </c>
      <c r="W88" s="173">
        <v>11.22</v>
      </c>
      <c r="X88" s="106">
        <v>3</v>
      </c>
      <c r="Y88" s="106">
        <v>1</v>
      </c>
      <c r="Z88" s="106"/>
      <c r="AA88" s="106">
        <v>1</v>
      </c>
      <c r="AB88" s="106"/>
      <c r="AC88" s="106"/>
      <c r="AD88" s="106"/>
      <c r="AE88" s="106"/>
      <c r="AF88" s="174">
        <f t="shared" si="41"/>
        <v>13.22</v>
      </c>
      <c r="AG88" s="108">
        <v>26.46</v>
      </c>
      <c r="AH88" s="109"/>
      <c r="AI88" s="109">
        <v>10</v>
      </c>
      <c r="AJ88" s="109">
        <v>1</v>
      </c>
      <c r="AK88" s="109"/>
      <c r="AL88" s="109">
        <v>1</v>
      </c>
      <c r="AM88" s="109"/>
      <c r="AN88" s="109"/>
      <c r="AO88" s="109"/>
      <c r="AP88" s="110">
        <f t="shared" si="42"/>
        <v>32.46</v>
      </c>
      <c r="AQ88" s="175">
        <v>37.81</v>
      </c>
      <c r="AR88" s="112"/>
      <c r="AS88" s="112">
        <v>10</v>
      </c>
      <c r="AT88" s="112"/>
      <c r="AU88" s="112"/>
      <c r="AV88" s="112">
        <v>1</v>
      </c>
      <c r="AW88" s="112"/>
      <c r="AX88" s="112">
        <v>1</v>
      </c>
      <c r="AY88" s="112"/>
      <c r="AZ88" s="113">
        <f t="shared" si="43"/>
        <v>52.81</v>
      </c>
      <c r="BA88" s="114">
        <v>18.38</v>
      </c>
      <c r="BB88" s="115"/>
      <c r="BC88" s="115">
        <v>6</v>
      </c>
      <c r="BD88" s="115">
        <v>2</v>
      </c>
      <c r="BE88" s="115"/>
      <c r="BF88" s="115"/>
      <c r="BG88" s="115"/>
      <c r="BH88" s="115"/>
      <c r="BI88" s="115"/>
      <c r="BJ88" s="116">
        <f t="shared" si="44"/>
        <v>20.38</v>
      </c>
      <c r="BK88" s="90"/>
      <c r="BL88" s="117">
        <f t="shared" si="45"/>
        <v>0.6321568627450981</v>
      </c>
      <c r="BM88" s="118">
        <f t="shared" si="46"/>
        <v>0.49669049510193275</v>
      </c>
      <c r="BN88" s="118">
        <f t="shared" si="47"/>
        <v>0.8645990922844174</v>
      </c>
      <c r="BO88" s="118">
        <f t="shared" si="48"/>
        <v>0.8666050523721502</v>
      </c>
      <c r="BP88" s="118">
        <f t="shared" si="49"/>
        <v>0.638326074607082</v>
      </c>
      <c r="BQ88" s="119">
        <f t="shared" si="50"/>
        <v>0.5740922473012757</v>
      </c>
      <c r="BR88" s="176">
        <f t="shared" si="51"/>
        <v>4.0724698244119555</v>
      </c>
      <c r="BS88" s="121">
        <f t="shared" si="52"/>
        <v>0.7525107852461402</v>
      </c>
      <c r="BT88" s="177">
        <f t="shared" si="53"/>
        <v>3</v>
      </c>
      <c r="BV88" s="123">
        <f t="shared" si="54"/>
        <v>169.39</v>
      </c>
    </row>
    <row r="89" spans="1:74" ht="12.75">
      <c r="A89" s="97"/>
      <c r="B89" s="98" t="s">
        <v>138</v>
      </c>
      <c r="C89" s="99">
        <v>16.75</v>
      </c>
      <c r="D89" s="100">
        <v>1</v>
      </c>
      <c r="E89" s="100">
        <v>3</v>
      </c>
      <c r="F89" s="100"/>
      <c r="G89" s="100">
        <v>1</v>
      </c>
      <c r="H89" s="100"/>
      <c r="I89" s="100"/>
      <c r="J89" s="100">
        <v>1</v>
      </c>
      <c r="K89" s="100"/>
      <c r="L89" s="172">
        <f t="shared" si="39"/>
        <v>28.75</v>
      </c>
      <c r="M89" s="102">
        <v>10.62</v>
      </c>
      <c r="N89" s="103">
        <v>1</v>
      </c>
      <c r="O89" s="103">
        <v>2</v>
      </c>
      <c r="P89" s="103"/>
      <c r="Q89" s="103"/>
      <c r="R89" s="103">
        <v>4</v>
      </c>
      <c r="S89" s="103"/>
      <c r="T89" s="103">
        <v>1</v>
      </c>
      <c r="U89" s="103"/>
      <c r="V89" s="104">
        <f t="shared" si="40"/>
        <v>40.62</v>
      </c>
      <c r="W89" s="173">
        <v>12.13</v>
      </c>
      <c r="X89" s="106">
        <v>3</v>
      </c>
      <c r="Y89" s="106">
        <v>2</v>
      </c>
      <c r="Z89" s="106"/>
      <c r="AA89" s="106"/>
      <c r="AB89" s="106"/>
      <c r="AC89" s="106"/>
      <c r="AD89" s="106">
        <v>1</v>
      </c>
      <c r="AE89" s="106"/>
      <c r="AF89" s="174">
        <f t="shared" si="41"/>
        <v>22.130000000000003</v>
      </c>
      <c r="AG89" s="108">
        <v>18.38</v>
      </c>
      <c r="AH89" s="109"/>
      <c r="AI89" s="109">
        <v>2</v>
      </c>
      <c r="AJ89" s="109">
        <v>4</v>
      </c>
      <c r="AK89" s="109">
        <v>2</v>
      </c>
      <c r="AL89" s="109">
        <v>4</v>
      </c>
      <c r="AM89" s="109"/>
      <c r="AN89" s="109"/>
      <c r="AO89" s="109"/>
      <c r="AP89" s="110">
        <f t="shared" si="42"/>
        <v>46.379999999999995</v>
      </c>
      <c r="AQ89" s="175">
        <v>23.29</v>
      </c>
      <c r="AR89" s="112"/>
      <c r="AS89" s="112">
        <v>8</v>
      </c>
      <c r="AT89" s="112">
        <v>1</v>
      </c>
      <c r="AU89" s="112"/>
      <c r="AV89" s="112">
        <v>2</v>
      </c>
      <c r="AW89" s="112"/>
      <c r="AX89" s="112">
        <v>1</v>
      </c>
      <c r="AY89" s="112"/>
      <c r="AZ89" s="113">
        <f t="shared" si="43"/>
        <v>44.29</v>
      </c>
      <c r="BA89" s="114">
        <v>10.7</v>
      </c>
      <c r="BB89" s="115"/>
      <c r="BC89" s="115">
        <v>7</v>
      </c>
      <c r="BD89" s="115">
        <v>1</v>
      </c>
      <c r="BE89" s="115"/>
      <c r="BF89" s="115"/>
      <c r="BG89" s="115"/>
      <c r="BH89" s="115"/>
      <c r="BI89" s="115"/>
      <c r="BJ89" s="116">
        <f t="shared" si="44"/>
        <v>11.7</v>
      </c>
      <c r="BK89" s="90"/>
      <c r="BL89" s="117">
        <f t="shared" si="45"/>
        <v>0.2803478260869565</v>
      </c>
      <c r="BM89" s="118">
        <f t="shared" si="46"/>
        <v>0.46184145741014276</v>
      </c>
      <c r="BN89" s="118">
        <f t="shared" si="47"/>
        <v>0.5164934478084048</v>
      </c>
      <c r="BO89" s="118">
        <f t="shared" si="48"/>
        <v>0.6065114273393705</v>
      </c>
      <c r="BP89" s="118">
        <f t="shared" si="49"/>
        <v>0.7611198916233913</v>
      </c>
      <c r="BQ89" s="119">
        <f t="shared" si="50"/>
        <v>1</v>
      </c>
      <c r="BR89" s="176">
        <f t="shared" si="51"/>
        <v>3.626314050268266</v>
      </c>
      <c r="BS89" s="121">
        <f t="shared" si="52"/>
        <v>0.6700701419955923</v>
      </c>
      <c r="BT89" s="177">
        <f t="shared" si="53"/>
        <v>4</v>
      </c>
      <c r="BV89" s="123">
        <f t="shared" si="54"/>
        <v>193.86999999999998</v>
      </c>
    </row>
    <row r="90" spans="1:74" ht="12.75">
      <c r="A90" s="97">
        <v>86</v>
      </c>
      <c r="B90" s="98" t="s">
        <v>96</v>
      </c>
      <c r="C90" s="99">
        <v>13.69</v>
      </c>
      <c r="D90" s="100">
        <v>1</v>
      </c>
      <c r="E90" s="100">
        <v>3</v>
      </c>
      <c r="F90" s="100"/>
      <c r="G90" s="100"/>
      <c r="H90" s="100">
        <v>1</v>
      </c>
      <c r="I90" s="100"/>
      <c r="J90" s="100"/>
      <c r="K90" s="100"/>
      <c r="L90" s="172">
        <f t="shared" si="39"/>
        <v>18.689999999999998</v>
      </c>
      <c r="M90" s="102">
        <v>15.25</v>
      </c>
      <c r="N90" s="103">
        <v>1</v>
      </c>
      <c r="O90" s="103">
        <v>5</v>
      </c>
      <c r="P90" s="103"/>
      <c r="Q90" s="103"/>
      <c r="R90" s="103">
        <v>1</v>
      </c>
      <c r="S90" s="103"/>
      <c r="T90" s="103"/>
      <c r="U90" s="103"/>
      <c r="V90" s="104">
        <f t="shared" si="40"/>
        <v>20.25</v>
      </c>
      <c r="W90" s="173">
        <v>13.37</v>
      </c>
      <c r="X90" s="106">
        <v>3</v>
      </c>
      <c r="Y90" s="106"/>
      <c r="Z90" s="106"/>
      <c r="AA90" s="106"/>
      <c r="AB90" s="106">
        <v>2</v>
      </c>
      <c r="AC90" s="106"/>
      <c r="AD90" s="106"/>
      <c r="AE90" s="106"/>
      <c r="AF90" s="174">
        <f t="shared" si="41"/>
        <v>23.369999999999997</v>
      </c>
      <c r="AG90" s="108">
        <v>30.13</v>
      </c>
      <c r="AH90" s="109"/>
      <c r="AI90" s="109">
        <v>4</v>
      </c>
      <c r="AJ90" s="109">
        <v>2</v>
      </c>
      <c r="AK90" s="109">
        <v>2</v>
      </c>
      <c r="AL90" s="109">
        <v>4</v>
      </c>
      <c r="AM90" s="109"/>
      <c r="AN90" s="109"/>
      <c r="AO90" s="109"/>
      <c r="AP90" s="110">
        <f t="shared" si="42"/>
        <v>56.129999999999995</v>
      </c>
      <c r="AQ90" s="175">
        <v>44.71</v>
      </c>
      <c r="AR90" s="112"/>
      <c r="AS90" s="112">
        <v>8</v>
      </c>
      <c r="AT90" s="112"/>
      <c r="AU90" s="112"/>
      <c r="AV90" s="112">
        <v>3</v>
      </c>
      <c r="AW90" s="112"/>
      <c r="AX90" s="112">
        <v>1</v>
      </c>
      <c r="AY90" s="112"/>
      <c r="AZ90" s="113">
        <f t="shared" si="43"/>
        <v>69.71000000000001</v>
      </c>
      <c r="BA90" s="114">
        <v>16.98</v>
      </c>
      <c r="BB90" s="115"/>
      <c r="BC90" s="115">
        <v>6</v>
      </c>
      <c r="BD90" s="115">
        <v>2</v>
      </c>
      <c r="BE90" s="115"/>
      <c r="BF90" s="115"/>
      <c r="BG90" s="115"/>
      <c r="BH90" s="115"/>
      <c r="BI90" s="115"/>
      <c r="BJ90" s="116">
        <f t="shared" si="44"/>
        <v>18.98</v>
      </c>
      <c r="BK90" s="90"/>
      <c r="BL90" s="117">
        <f t="shared" si="45"/>
        <v>0.4312466559657572</v>
      </c>
      <c r="BM90" s="118">
        <f t="shared" si="46"/>
        <v>0.9264197530864197</v>
      </c>
      <c r="BN90" s="118">
        <f t="shared" si="47"/>
        <v>0.48908857509627734</v>
      </c>
      <c r="BO90" s="118">
        <f t="shared" si="48"/>
        <v>0.5011580260110458</v>
      </c>
      <c r="BP90" s="118">
        <f t="shared" si="49"/>
        <v>0.4835748099268397</v>
      </c>
      <c r="BQ90" s="119">
        <f t="shared" si="50"/>
        <v>0.6164383561643835</v>
      </c>
      <c r="BR90" s="176">
        <f t="shared" si="51"/>
        <v>3.447926176250723</v>
      </c>
      <c r="BS90" s="121">
        <f t="shared" si="52"/>
        <v>0.6371076389094672</v>
      </c>
      <c r="BT90" s="177">
        <f t="shared" si="53"/>
        <v>5</v>
      </c>
      <c r="BV90" s="123">
        <f t="shared" si="54"/>
        <v>207.13</v>
      </c>
    </row>
    <row r="91" spans="1:74" ht="12.75">
      <c r="A91" s="97">
        <v>29</v>
      </c>
      <c r="B91" s="98" t="s">
        <v>95</v>
      </c>
      <c r="C91" s="99">
        <v>12.83</v>
      </c>
      <c r="D91" s="100">
        <v>1</v>
      </c>
      <c r="E91" s="100">
        <v>3</v>
      </c>
      <c r="F91" s="100"/>
      <c r="G91" s="100"/>
      <c r="H91" s="100">
        <v>1</v>
      </c>
      <c r="I91" s="100"/>
      <c r="J91" s="100">
        <v>1</v>
      </c>
      <c r="K91" s="100"/>
      <c r="L91" s="172">
        <f t="shared" si="39"/>
        <v>27.83</v>
      </c>
      <c r="M91" s="102">
        <v>16.28</v>
      </c>
      <c r="N91" s="103">
        <v>1</v>
      </c>
      <c r="O91" s="103">
        <v>2</v>
      </c>
      <c r="P91" s="103">
        <v>1</v>
      </c>
      <c r="Q91" s="103"/>
      <c r="R91" s="103">
        <v>3</v>
      </c>
      <c r="S91" s="103"/>
      <c r="T91" s="103">
        <v>2</v>
      </c>
      <c r="U91" s="103"/>
      <c r="V91" s="104">
        <f t="shared" si="40"/>
        <v>52.28</v>
      </c>
      <c r="W91" s="173">
        <v>17.61</v>
      </c>
      <c r="X91" s="106">
        <v>3</v>
      </c>
      <c r="Y91" s="106"/>
      <c r="Z91" s="106">
        <v>1</v>
      </c>
      <c r="AA91" s="106"/>
      <c r="AB91" s="106">
        <v>1</v>
      </c>
      <c r="AC91" s="106"/>
      <c r="AD91" s="106"/>
      <c r="AE91" s="106">
        <v>1</v>
      </c>
      <c r="AF91" s="174">
        <f t="shared" si="41"/>
        <v>26.61</v>
      </c>
      <c r="AG91" s="108">
        <v>32.04</v>
      </c>
      <c r="AH91" s="109"/>
      <c r="AI91" s="109">
        <v>10</v>
      </c>
      <c r="AJ91" s="109"/>
      <c r="AK91" s="109">
        <v>2</v>
      </c>
      <c r="AL91" s="109"/>
      <c r="AM91" s="109"/>
      <c r="AN91" s="109"/>
      <c r="AO91" s="109"/>
      <c r="AP91" s="110">
        <f t="shared" si="42"/>
        <v>36.04</v>
      </c>
      <c r="AQ91" s="175">
        <v>30.64</v>
      </c>
      <c r="AR91" s="112"/>
      <c r="AS91" s="112">
        <v>8</v>
      </c>
      <c r="AT91" s="112">
        <v>2</v>
      </c>
      <c r="AU91" s="112"/>
      <c r="AV91" s="112">
        <v>1</v>
      </c>
      <c r="AW91" s="112"/>
      <c r="AX91" s="112"/>
      <c r="AY91" s="112"/>
      <c r="AZ91" s="113">
        <f t="shared" si="43"/>
        <v>37.64</v>
      </c>
      <c r="BA91" s="114">
        <v>18.32</v>
      </c>
      <c r="BB91" s="115"/>
      <c r="BC91" s="115">
        <v>4</v>
      </c>
      <c r="BD91" s="115">
        <v>3</v>
      </c>
      <c r="BE91" s="115">
        <v>1</v>
      </c>
      <c r="BF91" s="115"/>
      <c r="BG91" s="115"/>
      <c r="BH91" s="115"/>
      <c r="BI91" s="115"/>
      <c r="BJ91" s="116">
        <f t="shared" si="44"/>
        <v>23.32</v>
      </c>
      <c r="BK91" s="90"/>
      <c r="BL91" s="117">
        <f t="shared" si="45"/>
        <v>0.2896155228171039</v>
      </c>
      <c r="BM91" s="118">
        <f t="shared" si="46"/>
        <v>0.35883703136954853</v>
      </c>
      <c r="BN91" s="118">
        <f t="shared" si="47"/>
        <v>0.4295377677564825</v>
      </c>
      <c r="BO91" s="118">
        <f t="shared" si="48"/>
        <v>0.7805216426193119</v>
      </c>
      <c r="BP91" s="118">
        <f t="shared" si="49"/>
        <v>0.8955897980871413</v>
      </c>
      <c r="BQ91" s="119">
        <f t="shared" si="50"/>
        <v>0.5017152658662092</v>
      </c>
      <c r="BR91" s="176">
        <f t="shared" si="51"/>
        <v>3.2558170285157972</v>
      </c>
      <c r="BS91" s="121">
        <f t="shared" si="52"/>
        <v>0.6016097195023294</v>
      </c>
      <c r="BT91" s="177">
        <f t="shared" si="53"/>
        <v>6</v>
      </c>
      <c r="BV91" s="123">
        <f t="shared" si="54"/>
        <v>203.71999999999997</v>
      </c>
    </row>
    <row r="92" spans="1:74" ht="12.75">
      <c r="A92" s="97">
        <v>78</v>
      </c>
      <c r="B92" s="98" t="s">
        <v>94</v>
      </c>
      <c r="C92" s="99">
        <v>16.85</v>
      </c>
      <c r="D92" s="100">
        <v>1</v>
      </c>
      <c r="E92" s="100">
        <v>3</v>
      </c>
      <c r="F92" s="100"/>
      <c r="G92" s="100">
        <v>1</v>
      </c>
      <c r="H92" s="100"/>
      <c r="I92" s="100"/>
      <c r="J92" s="100"/>
      <c r="K92" s="100"/>
      <c r="L92" s="172">
        <f t="shared" si="39"/>
        <v>18.85</v>
      </c>
      <c r="M92" s="102">
        <v>16.93</v>
      </c>
      <c r="N92" s="103">
        <v>1</v>
      </c>
      <c r="O92" s="103">
        <v>3</v>
      </c>
      <c r="P92" s="103"/>
      <c r="Q92" s="103">
        <v>1</v>
      </c>
      <c r="R92" s="103">
        <v>2</v>
      </c>
      <c r="S92" s="103"/>
      <c r="T92" s="103">
        <v>1</v>
      </c>
      <c r="U92" s="103"/>
      <c r="V92" s="104">
        <f t="shared" si="40"/>
        <v>38.93</v>
      </c>
      <c r="W92" s="173">
        <v>18.89</v>
      </c>
      <c r="X92" s="106">
        <v>3</v>
      </c>
      <c r="Y92" s="106">
        <v>1</v>
      </c>
      <c r="Z92" s="106"/>
      <c r="AA92" s="106"/>
      <c r="AB92" s="106">
        <v>1</v>
      </c>
      <c r="AC92" s="106"/>
      <c r="AD92" s="106"/>
      <c r="AE92" s="106"/>
      <c r="AF92" s="174">
        <f t="shared" si="41"/>
        <v>23.89</v>
      </c>
      <c r="AG92" s="108">
        <v>39.49</v>
      </c>
      <c r="AH92" s="109"/>
      <c r="AI92" s="109">
        <v>11</v>
      </c>
      <c r="AJ92" s="109">
        <v>1</v>
      </c>
      <c r="AK92" s="109"/>
      <c r="AL92" s="109"/>
      <c r="AM92" s="109"/>
      <c r="AN92" s="109"/>
      <c r="AO92" s="109"/>
      <c r="AP92" s="110">
        <f t="shared" si="42"/>
        <v>40.49</v>
      </c>
      <c r="AQ92" s="175">
        <v>36.64</v>
      </c>
      <c r="AR92" s="112"/>
      <c r="AS92" s="112">
        <v>5</v>
      </c>
      <c r="AT92" s="112">
        <v>3</v>
      </c>
      <c r="AU92" s="112">
        <v>1</v>
      </c>
      <c r="AV92" s="112">
        <v>2</v>
      </c>
      <c r="AW92" s="112"/>
      <c r="AX92" s="112"/>
      <c r="AY92" s="112"/>
      <c r="AZ92" s="113">
        <f t="shared" si="43"/>
        <v>51.64</v>
      </c>
      <c r="BA92" s="114">
        <v>20.96</v>
      </c>
      <c r="BB92" s="115"/>
      <c r="BC92" s="115">
        <v>6</v>
      </c>
      <c r="BD92" s="115">
        <v>2</v>
      </c>
      <c r="BE92" s="115"/>
      <c r="BF92" s="115"/>
      <c r="BG92" s="115"/>
      <c r="BH92" s="115"/>
      <c r="BI92" s="115"/>
      <c r="BJ92" s="116">
        <f t="shared" si="44"/>
        <v>22.96</v>
      </c>
      <c r="BK92" s="90"/>
      <c r="BL92" s="117">
        <f t="shared" si="45"/>
        <v>0.42758620689655175</v>
      </c>
      <c r="BM92" s="118">
        <f t="shared" si="46"/>
        <v>0.4818905728230156</v>
      </c>
      <c r="BN92" s="118">
        <f t="shared" si="47"/>
        <v>0.47844286312264545</v>
      </c>
      <c r="BO92" s="118">
        <f t="shared" si="48"/>
        <v>0.6947394418374907</v>
      </c>
      <c r="BP92" s="118">
        <f t="shared" si="49"/>
        <v>0.6527885360185902</v>
      </c>
      <c r="BQ92" s="119">
        <f t="shared" si="50"/>
        <v>0.509581881533101</v>
      </c>
      <c r="BR92" s="176">
        <f t="shared" si="51"/>
        <v>3.2450295022313944</v>
      </c>
      <c r="BS92" s="121">
        <f t="shared" si="52"/>
        <v>0.599616400895896</v>
      </c>
      <c r="BT92" s="177">
        <f t="shared" si="53"/>
        <v>7</v>
      </c>
      <c r="BV92" s="123">
        <f t="shared" si="54"/>
        <v>196.76000000000002</v>
      </c>
    </row>
    <row r="93" spans="1:74" ht="12.75">
      <c r="A93" s="97">
        <v>34</v>
      </c>
      <c r="B93" s="98" t="s">
        <v>130</v>
      </c>
      <c r="C93" s="99">
        <v>10.72</v>
      </c>
      <c r="D93" s="100">
        <v>1</v>
      </c>
      <c r="E93" s="100">
        <v>2</v>
      </c>
      <c r="F93" s="100"/>
      <c r="G93" s="100">
        <v>1</v>
      </c>
      <c r="H93" s="100">
        <v>1</v>
      </c>
      <c r="I93" s="100"/>
      <c r="J93" s="100"/>
      <c r="K93" s="100"/>
      <c r="L93" s="172">
        <f t="shared" si="39"/>
        <v>17.72</v>
      </c>
      <c r="M93" s="102">
        <v>20.72</v>
      </c>
      <c r="N93" s="103">
        <v>1</v>
      </c>
      <c r="O93" s="103">
        <v>2</v>
      </c>
      <c r="P93" s="103"/>
      <c r="Q93" s="103">
        <v>3</v>
      </c>
      <c r="R93" s="103">
        <v>1</v>
      </c>
      <c r="S93" s="103"/>
      <c r="T93" s="103"/>
      <c r="U93" s="103"/>
      <c r="V93" s="104">
        <f t="shared" si="40"/>
        <v>31.72</v>
      </c>
      <c r="W93" s="173">
        <v>17.82</v>
      </c>
      <c r="X93" s="106">
        <v>3</v>
      </c>
      <c r="Y93" s="106"/>
      <c r="Z93" s="106"/>
      <c r="AA93" s="106"/>
      <c r="AB93" s="106">
        <v>2</v>
      </c>
      <c r="AC93" s="106"/>
      <c r="AD93" s="106">
        <v>2</v>
      </c>
      <c r="AE93" s="106"/>
      <c r="AF93" s="174">
        <f t="shared" si="41"/>
        <v>47.82</v>
      </c>
      <c r="AG93" s="108">
        <v>46.04</v>
      </c>
      <c r="AH93" s="109"/>
      <c r="AI93" s="109">
        <v>7</v>
      </c>
      <c r="AJ93" s="109">
        <v>1</v>
      </c>
      <c r="AK93" s="109">
        <v>2</v>
      </c>
      <c r="AL93" s="109">
        <v>2</v>
      </c>
      <c r="AM93" s="109"/>
      <c r="AN93" s="109"/>
      <c r="AO93" s="109"/>
      <c r="AP93" s="110">
        <f t="shared" si="42"/>
        <v>61.04</v>
      </c>
      <c r="AQ93" s="175">
        <v>41.38</v>
      </c>
      <c r="AR93" s="112"/>
      <c r="AS93" s="112">
        <v>9</v>
      </c>
      <c r="AT93" s="112"/>
      <c r="AU93" s="112"/>
      <c r="AV93" s="112">
        <v>2</v>
      </c>
      <c r="AW93" s="112"/>
      <c r="AX93" s="112"/>
      <c r="AY93" s="112"/>
      <c r="AZ93" s="113">
        <f t="shared" si="43"/>
        <v>51.38</v>
      </c>
      <c r="BA93" s="114">
        <v>23.1</v>
      </c>
      <c r="BB93" s="115"/>
      <c r="BC93" s="115">
        <v>6</v>
      </c>
      <c r="BD93" s="115">
        <v>2</v>
      </c>
      <c r="BE93" s="115"/>
      <c r="BF93" s="115"/>
      <c r="BG93" s="115"/>
      <c r="BH93" s="115"/>
      <c r="BI93" s="115"/>
      <c r="BJ93" s="116">
        <f t="shared" si="44"/>
        <v>25.1</v>
      </c>
      <c r="BK93" s="90"/>
      <c r="BL93" s="117">
        <f t="shared" si="45"/>
        <v>0.4548532731376976</v>
      </c>
      <c r="BM93" s="118">
        <f t="shared" si="46"/>
        <v>0.5914249684741487</v>
      </c>
      <c r="BN93" s="118">
        <f t="shared" si="47"/>
        <v>0.23902132998745293</v>
      </c>
      <c r="BO93" s="118">
        <f t="shared" si="48"/>
        <v>0.46084534731323723</v>
      </c>
      <c r="BP93" s="118">
        <f t="shared" si="49"/>
        <v>0.656091864538731</v>
      </c>
      <c r="BQ93" s="119">
        <f t="shared" si="50"/>
        <v>0.4661354581673306</v>
      </c>
      <c r="BR93" s="176">
        <f t="shared" si="51"/>
        <v>2.8683722416185984</v>
      </c>
      <c r="BS93" s="121">
        <f t="shared" si="52"/>
        <v>0.5300176897517754</v>
      </c>
      <c r="BT93" s="177">
        <f t="shared" si="53"/>
        <v>8</v>
      </c>
      <c r="BV93" s="123">
        <f t="shared" si="54"/>
        <v>234.77999999999997</v>
      </c>
    </row>
    <row r="94" spans="1:74" ht="12.75">
      <c r="A94" s="97">
        <v>44</v>
      </c>
      <c r="B94" s="98" t="s">
        <v>140</v>
      </c>
      <c r="C94" s="99">
        <v>48.61</v>
      </c>
      <c r="D94" s="100">
        <v>1</v>
      </c>
      <c r="E94" s="100">
        <v>3</v>
      </c>
      <c r="F94" s="100"/>
      <c r="G94" s="100"/>
      <c r="H94" s="100">
        <v>1</v>
      </c>
      <c r="I94" s="100"/>
      <c r="J94" s="100">
        <v>1</v>
      </c>
      <c r="K94" s="100"/>
      <c r="L94" s="172">
        <f t="shared" si="39"/>
        <v>63.61</v>
      </c>
      <c r="M94" s="102">
        <v>19.51</v>
      </c>
      <c r="N94" s="103"/>
      <c r="O94" s="103">
        <v>1</v>
      </c>
      <c r="P94" s="103"/>
      <c r="Q94" s="103"/>
      <c r="R94" s="103">
        <v>5</v>
      </c>
      <c r="S94" s="103">
        <v>1</v>
      </c>
      <c r="T94" s="103">
        <v>1</v>
      </c>
      <c r="U94" s="103">
        <v>4</v>
      </c>
      <c r="V94" s="104">
        <f t="shared" si="40"/>
        <v>76.51</v>
      </c>
      <c r="W94" s="173">
        <v>54.79</v>
      </c>
      <c r="X94" s="106">
        <v>3</v>
      </c>
      <c r="Y94" s="106"/>
      <c r="Z94" s="106"/>
      <c r="AA94" s="106"/>
      <c r="AB94" s="106">
        <v>2</v>
      </c>
      <c r="AC94" s="106"/>
      <c r="AD94" s="106"/>
      <c r="AE94" s="106"/>
      <c r="AF94" s="174">
        <f t="shared" si="41"/>
        <v>64.78999999999999</v>
      </c>
      <c r="AG94" s="108">
        <v>48.41</v>
      </c>
      <c r="AH94" s="109"/>
      <c r="AI94" s="109">
        <v>5</v>
      </c>
      <c r="AJ94" s="109"/>
      <c r="AK94" s="109">
        <v>4</v>
      </c>
      <c r="AL94" s="109">
        <v>3</v>
      </c>
      <c r="AM94" s="109"/>
      <c r="AN94" s="109"/>
      <c r="AO94" s="109"/>
      <c r="AP94" s="110">
        <f t="shared" si="42"/>
        <v>71.41</v>
      </c>
      <c r="AQ94" s="175">
        <v>90.86</v>
      </c>
      <c r="AR94" s="112"/>
      <c r="AS94" s="112">
        <v>6</v>
      </c>
      <c r="AT94" s="112">
        <v>1</v>
      </c>
      <c r="AU94" s="112"/>
      <c r="AV94" s="112">
        <v>4</v>
      </c>
      <c r="AW94" s="112"/>
      <c r="AX94" s="112"/>
      <c r="AY94" s="112"/>
      <c r="AZ94" s="113">
        <f t="shared" si="43"/>
        <v>111.86</v>
      </c>
      <c r="BA94" s="114">
        <v>47.23</v>
      </c>
      <c r="BB94" s="115"/>
      <c r="BC94" s="115">
        <v>7</v>
      </c>
      <c r="BD94" s="115">
        <v>1</v>
      </c>
      <c r="BE94" s="115"/>
      <c r="BF94" s="115"/>
      <c r="BG94" s="115"/>
      <c r="BH94" s="115"/>
      <c r="BI94" s="115"/>
      <c r="BJ94" s="116">
        <f t="shared" si="44"/>
        <v>48.23</v>
      </c>
      <c r="BK94" s="90"/>
      <c r="BL94" s="117">
        <f t="shared" si="45"/>
        <v>0.12670963684955197</v>
      </c>
      <c r="BM94" s="118">
        <f t="shared" si="46"/>
        <v>0.24519670631290022</v>
      </c>
      <c r="BN94" s="118">
        <f t="shared" si="47"/>
        <v>0.17641611359777745</v>
      </c>
      <c r="BO94" s="118">
        <f t="shared" si="48"/>
        <v>0.3939224198291556</v>
      </c>
      <c r="BP94" s="118">
        <f t="shared" si="49"/>
        <v>0.301358841408904</v>
      </c>
      <c r="BQ94" s="119">
        <f t="shared" si="50"/>
        <v>0.24258760107816713</v>
      </c>
      <c r="BR94" s="176">
        <f t="shared" si="51"/>
        <v>1.4861913190764562</v>
      </c>
      <c r="BS94" s="121">
        <f t="shared" si="52"/>
        <v>0.27461836299934006</v>
      </c>
      <c r="BT94" s="177">
        <f t="shared" si="53"/>
        <v>9</v>
      </c>
      <c r="BV94" s="123">
        <f t="shared" si="54"/>
        <v>436.41</v>
      </c>
    </row>
    <row r="95" spans="1:74" ht="12.75" hidden="1">
      <c r="A95" s="97"/>
      <c r="B95" s="98"/>
      <c r="C95" s="99">
        <v>9999</v>
      </c>
      <c r="D95" s="100"/>
      <c r="E95" s="100"/>
      <c r="F95" s="100"/>
      <c r="G95" s="100"/>
      <c r="H95" s="100"/>
      <c r="I95" s="100"/>
      <c r="J95" s="100"/>
      <c r="K95" s="100"/>
      <c r="L95" s="172">
        <f aca="true" t="shared" si="55" ref="L95:L108">C95+F95*1+G95*2+H95*5+I95*10+J95*10+K95*3</f>
        <v>9999</v>
      </c>
      <c r="M95" s="102">
        <v>9999</v>
      </c>
      <c r="N95" s="103"/>
      <c r="O95" s="103"/>
      <c r="P95" s="103"/>
      <c r="Q95" s="103"/>
      <c r="R95" s="103"/>
      <c r="S95" s="103"/>
      <c r="T95" s="103"/>
      <c r="U95" s="103"/>
      <c r="V95" s="104">
        <f aca="true" t="shared" si="56" ref="V95:V108">M95+P95*1+Q95*2+R95*5+S95*10+T95*10+U95*3</f>
        <v>9999</v>
      </c>
      <c r="W95" s="173">
        <v>9999</v>
      </c>
      <c r="X95" s="106"/>
      <c r="Y95" s="106"/>
      <c r="Z95" s="106"/>
      <c r="AA95" s="106"/>
      <c r="AB95" s="106"/>
      <c r="AC95" s="106"/>
      <c r="AD95" s="106"/>
      <c r="AE95" s="106"/>
      <c r="AF95" s="174">
        <f aca="true" t="shared" si="57" ref="AF95:AF108">W95+Z95*1+AA95*2+AB95*5+AC95*10+AD95*10+AE95*3</f>
        <v>9999</v>
      </c>
      <c r="AG95" s="108">
        <v>9999</v>
      </c>
      <c r="AH95" s="109"/>
      <c r="AI95" s="109"/>
      <c r="AJ95" s="109"/>
      <c r="AK95" s="109"/>
      <c r="AL95" s="109"/>
      <c r="AM95" s="109"/>
      <c r="AN95" s="109"/>
      <c r="AO95" s="109"/>
      <c r="AP95" s="110">
        <f aca="true" t="shared" si="58" ref="AP95:AP108">AG95+AJ95*1+AK95*2+AL95*5+AM95*10+AN95*10+AO95*3</f>
        <v>9999</v>
      </c>
      <c r="AQ95" s="175">
        <v>9999</v>
      </c>
      <c r="AR95" s="112"/>
      <c r="AS95" s="112"/>
      <c r="AT95" s="112"/>
      <c r="AU95" s="112"/>
      <c r="AV95" s="112"/>
      <c r="AW95" s="112"/>
      <c r="AX95" s="112"/>
      <c r="AY95" s="112"/>
      <c r="AZ95" s="113">
        <f aca="true" t="shared" si="59" ref="AZ95:AZ108">AQ95+AT95*1+AU95*2+AV95*5+AW95*10+AX95*10+AY95*3</f>
        <v>9999</v>
      </c>
      <c r="BA95" s="114">
        <v>9999</v>
      </c>
      <c r="BB95" s="115"/>
      <c r="BC95" s="115"/>
      <c r="BD95" s="115"/>
      <c r="BE95" s="115"/>
      <c r="BF95" s="115"/>
      <c r="BG95" s="115"/>
      <c r="BH95" s="115"/>
      <c r="BI95" s="115"/>
      <c r="BJ95" s="116">
        <f aca="true" t="shared" si="60" ref="BJ95:BJ108">BA95+BD95*1+BE95*2+BF95*5+BG95*10+BH95*10+BI95*3</f>
        <v>9999</v>
      </c>
      <c r="BK95" s="90"/>
      <c r="BL95" s="117">
        <f aca="true" t="shared" si="61" ref="BL95:BL108">$BL$85/L95</f>
        <v>0.0008060806080608062</v>
      </c>
      <c r="BM95" s="118">
        <f aca="true" t="shared" si="62" ref="BM95:BM108">$BM$85/V95</f>
        <v>0.001876187618761876</v>
      </c>
      <c r="BN95" s="118">
        <f aca="true" t="shared" si="63" ref="BN95:BN108">$BN$85/AF95</f>
        <v>0.001143114311431143</v>
      </c>
      <c r="BO95" s="118">
        <f aca="true" t="shared" si="64" ref="BO95:BO108">$BO$85/AP95</f>
        <v>0.0028132813281328134</v>
      </c>
      <c r="BP95" s="118">
        <f aca="true" t="shared" si="65" ref="BP95:BP108">$BP$85/AZ95</f>
        <v>0.0033713371337133714</v>
      </c>
      <c r="BQ95" s="119">
        <f aca="true" t="shared" si="66" ref="BQ95:BQ108">$BQ$85/BJ95</f>
        <v>0.00117011701170117</v>
      </c>
      <c r="BR95" s="176">
        <f aca="true" t="shared" si="67" ref="BR95:BR108">(SUM(BL95:BQ95))</f>
        <v>0.011180118011801179</v>
      </c>
      <c r="BS95" s="121">
        <f aca="true" t="shared" si="68" ref="BS95:BS108">($BS$85*BR95)</f>
        <v>0.0020658616876111147</v>
      </c>
      <c r="BT95" s="177">
        <f aca="true" t="shared" si="69" ref="BT95:BT108">(RANK(BS95,$BS$86:$BS$108))</f>
        <v>10</v>
      </c>
      <c r="BV95" s="123">
        <f t="shared" si="54"/>
        <v>59994</v>
      </c>
    </row>
    <row r="96" spans="1:74" ht="12.75" hidden="1">
      <c r="A96" s="97"/>
      <c r="B96" s="98"/>
      <c r="C96" s="99">
        <v>9999</v>
      </c>
      <c r="D96" s="100"/>
      <c r="E96" s="100"/>
      <c r="F96" s="100"/>
      <c r="G96" s="100"/>
      <c r="H96" s="100"/>
      <c r="I96" s="100"/>
      <c r="J96" s="100"/>
      <c r="K96" s="100"/>
      <c r="L96" s="172">
        <f t="shared" si="55"/>
        <v>9999</v>
      </c>
      <c r="M96" s="102">
        <v>9999</v>
      </c>
      <c r="N96" s="103"/>
      <c r="O96" s="103"/>
      <c r="P96" s="103"/>
      <c r="Q96" s="103"/>
      <c r="R96" s="103"/>
      <c r="S96" s="103"/>
      <c r="T96" s="103"/>
      <c r="U96" s="103"/>
      <c r="V96" s="104">
        <f t="shared" si="56"/>
        <v>9999</v>
      </c>
      <c r="W96" s="173">
        <v>9999</v>
      </c>
      <c r="X96" s="106"/>
      <c r="Y96" s="106"/>
      <c r="Z96" s="106"/>
      <c r="AA96" s="106"/>
      <c r="AB96" s="106"/>
      <c r="AC96" s="106"/>
      <c r="AD96" s="106"/>
      <c r="AE96" s="106"/>
      <c r="AF96" s="174">
        <f t="shared" si="57"/>
        <v>9999</v>
      </c>
      <c r="AG96" s="108">
        <v>9999</v>
      </c>
      <c r="AH96" s="109"/>
      <c r="AI96" s="109"/>
      <c r="AJ96" s="109"/>
      <c r="AK96" s="109"/>
      <c r="AL96" s="109"/>
      <c r="AM96" s="109"/>
      <c r="AN96" s="109"/>
      <c r="AO96" s="109"/>
      <c r="AP96" s="110">
        <f t="shared" si="58"/>
        <v>9999</v>
      </c>
      <c r="AQ96" s="175">
        <v>9999</v>
      </c>
      <c r="AR96" s="112"/>
      <c r="AS96" s="112"/>
      <c r="AT96" s="112"/>
      <c r="AU96" s="112"/>
      <c r="AV96" s="112"/>
      <c r="AW96" s="112"/>
      <c r="AX96" s="112"/>
      <c r="AY96" s="112"/>
      <c r="AZ96" s="113">
        <f t="shared" si="59"/>
        <v>9999</v>
      </c>
      <c r="BA96" s="114">
        <v>9999</v>
      </c>
      <c r="BB96" s="115"/>
      <c r="BC96" s="115"/>
      <c r="BD96" s="115"/>
      <c r="BE96" s="115"/>
      <c r="BF96" s="115"/>
      <c r="BG96" s="115"/>
      <c r="BH96" s="115"/>
      <c r="BI96" s="115"/>
      <c r="BJ96" s="116">
        <f t="shared" si="60"/>
        <v>9999</v>
      </c>
      <c r="BK96" s="90"/>
      <c r="BL96" s="117">
        <f t="shared" si="61"/>
        <v>0.0008060806080608062</v>
      </c>
      <c r="BM96" s="118">
        <f t="shared" si="62"/>
        <v>0.001876187618761876</v>
      </c>
      <c r="BN96" s="118">
        <f t="shared" si="63"/>
        <v>0.001143114311431143</v>
      </c>
      <c r="BO96" s="118">
        <f t="shared" si="64"/>
        <v>0.0028132813281328134</v>
      </c>
      <c r="BP96" s="118">
        <f t="shared" si="65"/>
        <v>0.0033713371337133714</v>
      </c>
      <c r="BQ96" s="119">
        <f t="shared" si="66"/>
        <v>0.00117011701170117</v>
      </c>
      <c r="BR96" s="176">
        <f t="shared" si="67"/>
        <v>0.011180118011801179</v>
      </c>
      <c r="BS96" s="121">
        <f t="shared" si="68"/>
        <v>0.0020658616876111147</v>
      </c>
      <c r="BT96" s="177">
        <f t="shared" si="69"/>
        <v>10</v>
      </c>
      <c r="BV96" s="123">
        <f t="shared" si="54"/>
        <v>59994</v>
      </c>
    </row>
    <row r="97" spans="1:74" ht="12.75" hidden="1">
      <c r="A97" s="97"/>
      <c r="B97" s="98"/>
      <c r="C97" s="99">
        <v>9999</v>
      </c>
      <c r="D97" s="100"/>
      <c r="E97" s="100"/>
      <c r="F97" s="100"/>
      <c r="G97" s="100"/>
      <c r="H97" s="100"/>
      <c r="I97" s="100"/>
      <c r="J97" s="100"/>
      <c r="K97" s="100"/>
      <c r="L97" s="172">
        <f t="shared" si="55"/>
        <v>9999</v>
      </c>
      <c r="M97" s="102">
        <v>9999</v>
      </c>
      <c r="N97" s="103"/>
      <c r="O97" s="103"/>
      <c r="P97" s="103"/>
      <c r="Q97" s="103"/>
      <c r="R97" s="103"/>
      <c r="S97" s="103"/>
      <c r="T97" s="103"/>
      <c r="U97" s="103"/>
      <c r="V97" s="104">
        <f t="shared" si="56"/>
        <v>9999</v>
      </c>
      <c r="W97" s="173">
        <v>9999</v>
      </c>
      <c r="X97" s="106"/>
      <c r="Y97" s="106"/>
      <c r="Z97" s="106"/>
      <c r="AA97" s="106"/>
      <c r="AB97" s="106"/>
      <c r="AC97" s="106"/>
      <c r="AD97" s="106"/>
      <c r="AE97" s="106"/>
      <c r="AF97" s="174">
        <f t="shared" si="57"/>
        <v>9999</v>
      </c>
      <c r="AG97" s="108">
        <v>9999</v>
      </c>
      <c r="AH97" s="109"/>
      <c r="AI97" s="109"/>
      <c r="AJ97" s="109"/>
      <c r="AK97" s="109"/>
      <c r="AL97" s="109"/>
      <c r="AM97" s="109"/>
      <c r="AN97" s="109"/>
      <c r="AO97" s="109"/>
      <c r="AP97" s="110">
        <f t="shared" si="58"/>
        <v>9999</v>
      </c>
      <c r="AQ97" s="175">
        <v>9999</v>
      </c>
      <c r="AR97" s="112"/>
      <c r="AS97" s="112"/>
      <c r="AT97" s="112"/>
      <c r="AU97" s="112"/>
      <c r="AV97" s="112"/>
      <c r="AW97" s="112"/>
      <c r="AX97" s="112"/>
      <c r="AY97" s="112"/>
      <c r="AZ97" s="113">
        <f t="shared" si="59"/>
        <v>9999</v>
      </c>
      <c r="BA97" s="114">
        <v>9999</v>
      </c>
      <c r="BB97" s="115"/>
      <c r="BC97" s="115"/>
      <c r="BD97" s="115"/>
      <c r="BE97" s="115"/>
      <c r="BF97" s="115"/>
      <c r="BG97" s="115"/>
      <c r="BH97" s="115"/>
      <c r="BI97" s="115"/>
      <c r="BJ97" s="116">
        <f t="shared" si="60"/>
        <v>9999</v>
      </c>
      <c r="BK97" s="90"/>
      <c r="BL97" s="117">
        <f t="shared" si="61"/>
        <v>0.0008060806080608062</v>
      </c>
      <c r="BM97" s="118">
        <f t="shared" si="62"/>
        <v>0.001876187618761876</v>
      </c>
      <c r="BN97" s="118">
        <f t="shared" si="63"/>
        <v>0.001143114311431143</v>
      </c>
      <c r="BO97" s="118">
        <f t="shared" si="64"/>
        <v>0.0028132813281328134</v>
      </c>
      <c r="BP97" s="118">
        <f t="shared" si="65"/>
        <v>0.0033713371337133714</v>
      </c>
      <c r="BQ97" s="119">
        <f t="shared" si="66"/>
        <v>0.00117011701170117</v>
      </c>
      <c r="BR97" s="176">
        <f t="shared" si="67"/>
        <v>0.011180118011801179</v>
      </c>
      <c r="BS97" s="121">
        <f t="shared" si="68"/>
        <v>0.0020658616876111147</v>
      </c>
      <c r="BT97" s="177">
        <f t="shared" si="69"/>
        <v>10</v>
      </c>
      <c r="BV97" s="123">
        <f t="shared" si="54"/>
        <v>59994</v>
      </c>
    </row>
    <row r="98" spans="1:74" ht="12.75" hidden="1">
      <c r="A98" s="97"/>
      <c r="B98" s="98"/>
      <c r="C98" s="99">
        <v>9999</v>
      </c>
      <c r="D98" s="100"/>
      <c r="E98" s="100"/>
      <c r="F98" s="100"/>
      <c r="G98" s="100"/>
      <c r="H98" s="100"/>
      <c r="I98" s="100"/>
      <c r="J98" s="100"/>
      <c r="K98" s="100"/>
      <c r="L98" s="172">
        <f t="shared" si="55"/>
        <v>9999</v>
      </c>
      <c r="M98" s="102">
        <v>9999</v>
      </c>
      <c r="N98" s="103"/>
      <c r="O98" s="103"/>
      <c r="P98" s="103"/>
      <c r="Q98" s="103"/>
      <c r="R98" s="103"/>
      <c r="S98" s="103"/>
      <c r="T98" s="103"/>
      <c r="U98" s="103"/>
      <c r="V98" s="104">
        <f t="shared" si="56"/>
        <v>9999</v>
      </c>
      <c r="W98" s="173">
        <v>9999</v>
      </c>
      <c r="X98" s="106"/>
      <c r="Y98" s="106"/>
      <c r="Z98" s="106"/>
      <c r="AA98" s="106"/>
      <c r="AB98" s="106"/>
      <c r="AC98" s="106"/>
      <c r="AD98" s="106"/>
      <c r="AE98" s="106"/>
      <c r="AF98" s="174">
        <f t="shared" si="57"/>
        <v>9999</v>
      </c>
      <c r="AG98" s="108">
        <v>9999</v>
      </c>
      <c r="AH98" s="109"/>
      <c r="AI98" s="109"/>
      <c r="AJ98" s="109"/>
      <c r="AK98" s="109"/>
      <c r="AL98" s="109"/>
      <c r="AM98" s="109"/>
      <c r="AN98" s="109"/>
      <c r="AO98" s="109"/>
      <c r="AP98" s="110">
        <f t="shared" si="58"/>
        <v>9999</v>
      </c>
      <c r="AQ98" s="175">
        <v>9999</v>
      </c>
      <c r="AR98" s="112"/>
      <c r="AS98" s="112"/>
      <c r="AT98" s="112"/>
      <c r="AU98" s="112"/>
      <c r="AV98" s="112"/>
      <c r="AW98" s="112"/>
      <c r="AX98" s="112"/>
      <c r="AY98" s="112"/>
      <c r="AZ98" s="113">
        <f t="shared" si="59"/>
        <v>9999</v>
      </c>
      <c r="BA98" s="114">
        <v>9999</v>
      </c>
      <c r="BB98" s="115"/>
      <c r="BC98" s="115"/>
      <c r="BD98" s="115"/>
      <c r="BE98" s="115"/>
      <c r="BF98" s="115"/>
      <c r="BG98" s="115"/>
      <c r="BH98" s="115"/>
      <c r="BI98" s="115"/>
      <c r="BJ98" s="116">
        <f t="shared" si="60"/>
        <v>9999</v>
      </c>
      <c r="BK98" s="90"/>
      <c r="BL98" s="117">
        <f t="shared" si="61"/>
        <v>0.0008060806080608062</v>
      </c>
      <c r="BM98" s="118">
        <f t="shared" si="62"/>
        <v>0.001876187618761876</v>
      </c>
      <c r="BN98" s="118">
        <f t="shared" si="63"/>
        <v>0.001143114311431143</v>
      </c>
      <c r="BO98" s="118">
        <f t="shared" si="64"/>
        <v>0.0028132813281328134</v>
      </c>
      <c r="BP98" s="118">
        <f t="shared" si="65"/>
        <v>0.0033713371337133714</v>
      </c>
      <c r="BQ98" s="119">
        <f t="shared" si="66"/>
        <v>0.00117011701170117</v>
      </c>
      <c r="BR98" s="176">
        <f t="shared" si="67"/>
        <v>0.011180118011801179</v>
      </c>
      <c r="BS98" s="121">
        <f t="shared" si="68"/>
        <v>0.0020658616876111147</v>
      </c>
      <c r="BT98" s="177">
        <f t="shared" si="69"/>
        <v>10</v>
      </c>
      <c r="BV98" s="123">
        <f t="shared" si="54"/>
        <v>59994</v>
      </c>
    </row>
    <row r="99" spans="1:74" ht="12.75" hidden="1">
      <c r="A99" s="97"/>
      <c r="B99" s="98"/>
      <c r="C99" s="99">
        <v>9999</v>
      </c>
      <c r="D99" s="100"/>
      <c r="E99" s="100"/>
      <c r="F99" s="100"/>
      <c r="G99" s="100"/>
      <c r="H99" s="100"/>
      <c r="I99" s="100"/>
      <c r="J99" s="100"/>
      <c r="K99" s="100"/>
      <c r="L99" s="172">
        <f t="shared" si="55"/>
        <v>9999</v>
      </c>
      <c r="M99" s="102">
        <v>9999</v>
      </c>
      <c r="N99" s="103"/>
      <c r="O99" s="103"/>
      <c r="P99" s="103"/>
      <c r="Q99" s="103"/>
      <c r="R99" s="103"/>
      <c r="S99" s="103"/>
      <c r="T99" s="103"/>
      <c r="U99" s="103"/>
      <c r="V99" s="104">
        <f t="shared" si="56"/>
        <v>9999</v>
      </c>
      <c r="W99" s="173">
        <v>9999</v>
      </c>
      <c r="X99" s="106"/>
      <c r="Y99" s="106"/>
      <c r="Z99" s="106"/>
      <c r="AA99" s="106"/>
      <c r="AB99" s="106"/>
      <c r="AC99" s="106"/>
      <c r="AD99" s="106"/>
      <c r="AE99" s="106"/>
      <c r="AF99" s="174">
        <f t="shared" si="57"/>
        <v>9999</v>
      </c>
      <c r="AG99" s="108">
        <v>9999</v>
      </c>
      <c r="AH99" s="109"/>
      <c r="AI99" s="109"/>
      <c r="AJ99" s="109"/>
      <c r="AK99" s="109"/>
      <c r="AL99" s="109"/>
      <c r="AM99" s="109"/>
      <c r="AN99" s="109"/>
      <c r="AO99" s="109"/>
      <c r="AP99" s="110">
        <f t="shared" si="58"/>
        <v>9999</v>
      </c>
      <c r="AQ99" s="175">
        <v>9999</v>
      </c>
      <c r="AR99" s="112"/>
      <c r="AS99" s="112"/>
      <c r="AT99" s="112"/>
      <c r="AU99" s="112"/>
      <c r="AV99" s="112"/>
      <c r="AW99" s="112"/>
      <c r="AX99" s="112"/>
      <c r="AY99" s="112"/>
      <c r="AZ99" s="113">
        <f t="shared" si="59"/>
        <v>9999</v>
      </c>
      <c r="BA99" s="114">
        <v>9999</v>
      </c>
      <c r="BB99" s="115"/>
      <c r="BC99" s="115"/>
      <c r="BD99" s="115"/>
      <c r="BE99" s="115"/>
      <c r="BF99" s="115"/>
      <c r="BG99" s="115"/>
      <c r="BH99" s="115"/>
      <c r="BI99" s="115"/>
      <c r="BJ99" s="116">
        <f t="shared" si="60"/>
        <v>9999</v>
      </c>
      <c r="BK99" s="90"/>
      <c r="BL99" s="117">
        <f t="shared" si="61"/>
        <v>0.0008060806080608062</v>
      </c>
      <c r="BM99" s="118">
        <f t="shared" si="62"/>
        <v>0.001876187618761876</v>
      </c>
      <c r="BN99" s="118">
        <f t="shared" si="63"/>
        <v>0.001143114311431143</v>
      </c>
      <c r="BO99" s="118">
        <f t="shared" si="64"/>
        <v>0.0028132813281328134</v>
      </c>
      <c r="BP99" s="118">
        <f t="shared" si="65"/>
        <v>0.0033713371337133714</v>
      </c>
      <c r="BQ99" s="119">
        <f t="shared" si="66"/>
        <v>0.00117011701170117</v>
      </c>
      <c r="BR99" s="176">
        <f t="shared" si="67"/>
        <v>0.011180118011801179</v>
      </c>
      <c r="BS99" s="121">
        <f t="shared" si="68"/>
        <v>0.0020658616876111147</v>
      </c>
      <c r="BT99" s="177">
        <f t="shared" si="69"/>
        <v>10</v>
      </c>
      <c r="BV99" s="123">
        <f t="shared" si="54"/>
        <v>59994</v>
      </c>
    </row>
    <row r="100" spans="1:74" ht="12.75" hidden="1">
      <c r="A100" s="97"/>
      <c r="B100" s="98"/>
      <c r="C100" s="99">
        <v>9999</v>
      </c>
      <c r="D100" s="100"/>
      <c r="E100" s="100"/>
      <c r="F100" s="100"/>
      <c r="G100" s="100"/>
      <c r="H100" s="100"/>
      <c r="I100" s="100"/>
      <c r="J100" s="100"/>
      <c r="K100" s="100"/>
      <c r="L100" s="172">
        <f t="shared" si="55"/>
        <v>9999</v>
      </c>
      <c r="M100" s="102">
        <v>9999</v>
      </c>
      <c r="N100" s="103"/>
      <c r="O100" s="103"/>
      <c r="P100" s="103"/>
      <c r="Q100" s="103"/>
      <c r="R100" s="103"/>
      <c r="S100" s="103"/>
      <c r="T100" s="103"/>
      <c r="U100" s="103"/>
      <c r="V100" s="104">
        <f t="shared" si="56"/>
        <v>9999</v>
      </c>
      <c r="W100" s="173">
        <v>9999</v>
      </c>
      <c r="X100" s="106"/>
      <c r="Y100" s="106"/>
      <c r="Z100" s="106"/>
      <c r="AA100" s="106"/>
      <c r="AB100" s="106"/>
      <c r="AC100" s="106"/>
      <c r="AD100" s="106"/>
      <c r="AE100" s="106"/>
      <c r="AF100" s="174">
        <f t="shared" si="57"/>
        <v>9999</v>
      </c>
      <c r="AG100" s="108">
        <v>9999</v>
      </c>
      <c r="AH100" s="109"/>
      <c r="AI100" s="109"/>
      <c r="AJ100" s="109"/>
      <c r="AK100" s="109"/>
      <c r="AL100" s="109"/>
      <c r="AM100" s="109"/>
      <c r="AN100" s="109"/>
      <c r="AO100" s="109"/>
      <c r="AP100" s="110">
        <f t="shared" si="58"/>
        <v>9999</v>
      </c>
      <c r="AQ100" s="175">
        <v>9999</v>
      </c>
      <c r="AR100" s="112"/>
      <c r="AS100" s="112"/>
      <c r="AT100" s="112"/>
      <c r="AU100" s="112"/>
      <c r="AV100" s="112"/>
      <c r="AW100" s="112"/>
      <c r="AX100" s="112"/>
      <c r="AY100" s="112"/>
      <c r="AZ100" s="113">
        <f t="shared" si="59"/>
        <v>9999</v>
      </c>
      <c r="BA100" s="114">
        <v>9999</v>
      </c>
      <c r="BB100" s="115"/>
      <c r="BC100" s="115"/>
      <c r="BD100" s="115"/>
      <c r="BE100" s="115"/>
      <c r="BF100" s="115"/>
      <c r="BG100" s="115"/>
      <c r="BH100" s="115"/>
      <c r="BI100" s="115"/>
      <c r="BJ100" s="116">
        <f t="shared" si="60"/>
        <v>9999</v>
      </c>
      <c r="BK100" s="90"/>
      <c r="BL100" s="117">
        <f t="shared" si="61"/>
        <v>0.0008060806080608062</v>
      </c>
      <c r="BM100" s="118">
        <f t="shared" si="62"/>
        <v>0.001876187618761876</v>
      </c>
      <c r="BN100" s="118">
        <f t="shared" si="63"/>
        <v>0.001143114311431143</v>
      </c>
      <c r="BO100" s="118">
        <f t="shared" si="64"/>
        <v>0.0028132813281328134</v>
      </c>
      <c r="BP100" s="118">
        <f t="shared" si="65"/>
        <v>0.0033713371337133714</v>
      </c>
      <c r="BQ100" s="119">
        <f t="shared" si="66"/>
        <v>0.00117011701170117</v>
      </c>
      <c r="BR100" s="176">
        <f t="shared" si="67"/>
        <v>0.011180118011801179</v>
      </c>
      <c r="BS100" s="121">
        <f t="shared" si="68"/>
        <v>0.0020658616876111147</v>
      </c>
      <c r="BT100" s="177">
        <f t="shared" si="69"/>
        <v>10</v>
      </c>
      <c r="BV100" s="123">
        <f t="shared" si="54"/>
        <v>59994</v>
      </c>
    </row>
    <row r="101" spans="1:74" ht="12.75" hidden="1">
      <c r="A101" s="97"/>
      <c r="B101" s="98"/>
      <c r="C101" s="99">
        <v>9999</v>
      </c>
      <c r="D101" s="100"/>
      <c r="E101" s="100"/>
      <c r="F101" s="100"/>
      <c r="G101" s="100"/>
      <c r="H101" s="100"/>
      <c r="I101" s="100"/>
      <c r="J101" s="100"/>
      <c r="K101" s="100"/>
      <c r="L101" s="172">
        <f t="shared" si="55"/>
        <v>9999</v>
      </c>
      <c r="M101" s="102">
        <v>9999</v>
      </c>
      <c r="N101" s="103"/>
      <c r="O101" s="103"/>
      <c r="P101" s="103"/>
      <c r="Q101" s="103"/>
      <c r="R101" s="103"/>
      <c r="S101" s="103"/>
      <c r="T101" s="103"/>
      <c r="U101" s="103"/>
      <c r="V101" s="104">
        <f t="shared" si="56"/>
        <v>9999</v>
      </c>
      <c r="W101" s="173">
        <v>9999</v>
      </c>
      <c r="X101" s="106"/>
      <c r="Y101" s="106"/>
      <c r="Z101" s="106"/>
      <c r="AA101" s="106"/>
      <c r="AB101" s="106"/>
      <c r="AC101" s="106"/>
      <c r="AD101" s="106"/>
      <c r="AE101" s="106"/>
      <c r="AF101" s="174">
        <f t="shared" si="57"/>
        <v>9999</v>
      </c>
      <c r="AG101" s="108">
        <v>9999</v>
      </c>
      <c r="AH101" s="109"/>
      <c r="AI101" s="109"/>
      <c r="AJ101" s="109"/>
      <c r="AK101" s="109"/>
      <c r="AL101" s="109"/>
      <c r="AM101" s="109"/>
      <c r="AN101" s="109"/>
      <c r="AO101" s="109"/>
      <c r="AP101" s="110">
        <f t="shared" si="58"/>
        <v>9999</v>
      </c>
      <c r="AQ101" s="175">
        <v>9999</v>
      </c>
      <c r="AR101" s="112"/>
      <c r="AS101" s="112"/>
      <c r="AT101" s="112"/>
      <c r="AU101" s="112"/>
      <c r="AV101" s="112"/>
      <c r="AW101" s="112"/>
      <c r="AX101" s="112"/>
      <c r="AY101" s="112"/>
      <c r="AZ101" s="113">
        <f t="shared" si="59"/>
        <v>9999</v>
      </c>
      <c r="BA101" s="114">
        <v>9999</v>
      </c>
      <c r="BB101" s="115"/>
      <c r="BC101" s="115"/>
      <c r="BD101" s="115"/>
      <c r="BE101" s="115"/>
      <c r="BF101" s="115"/>
      <c r="BG101" s="115"/>
      <c r="BH101" s="115"/>
      <c r="BI101" s="115"/>
      <c r="BJ101" s="116">
        <f t="shared" si="60"/>
        <v>9999</v>
      </c>
      <c r="BK101" s="90"/>
      <c r="BL101" s="117">
        <f t="shared" si="61"/>
        <v>0.0008060806080608062</v>
      </c>
      <c r="BM101" s="118">
        <f t="shared" si="62"/>
        <v>0.001876187618761876</v>
      </c>
      <c r="BN101" s="118">
        <f t="shared" si="63"/>
        <v>0.001143114311431143</v>
      </c>
      <c r="BO101" s="118">
        <f t="shared" si="64"/>
        <v>0.0028132813281328134</v>
      </c>
      <c r="BP101" s="118">
        <f t="shared" si="65"/>
        <v>0.0033713371337133714</v>
      </c>
      <c r="BQ101" s="119">
        <f t="shared" si="66"/>
        <v>0.00117011701170117</v>
      </c>
      <c r="BR101" s="176">
        <f t="shared" si="67"/>
        <v>0.011180118011801179</v>
      </c>
      <c r="BS101" s="121">
        <f t="shared" si="68"/>
        <v>0.0020658616876111147</v>
      </c>
      <c r="BT101" s="177">
        <f t="shared" si="69"/>
        <v>10</v>
      </c>
      <c r="BV101" s="123">
        <f t="shared" si="54"/>
        <v>59994</v>
      </c>
    </row>
    <row r="102" spans="1:74" ht="12.75" hidden="1">
      <c r="A102" s="97"/>
      <c r="B102" s="98"/>
      <c r="C102" s="99">
        <v>9999</v>
      </c>
      <c r="D102" s="100"/>
      <c r="E102" s="100"/>
      <c r="F102" s="100"/>
      <c r="G102" s="100"/>
      <c r="H102" s="100"/>
      <c r="I102" s="100"/>
      <c r="J102" s="100"/>
      <c r="K102" s="100"/>
      <c r="L102" s="172">
        <f t="shared" si="55"/>
        <v>9999</v>
      </c>
      <c r="M102" s="102">
        <v>9999</v>
      </c>
      <c r="N102" s="103"/>
      <c r="O102" s="103"/>
      <c r="P102" s="103"/>
      <c r="Q102" s="103"/>
      <c r="R102" s="103"/>
      <c r="S102" s="103"/>
      <c r="T102" s="103"/>
      <c r="U102" s="103"/>
      <c r="V102" s="104">
        <f t="shared" si="56"/>
        <v>9999</v>
      </c>
      <c r="W102" s="173">
        <v>9999</v>
      </c>
      <c r="X102" s="106"/>
      <c r="Y102" s="106"/>
      <c r="Z102" s="106"/>
      <c r="AA102" s="106"/>
      <c r="AB102" s="106"/>
      <c r="AC102" s="106"/>
      <c r="AD102" s="106"/>
      <c r="AE102" s="106"/>
      <c r="AF102" s="174">
        <f t="shared" si="57"/>
        <v>9999</v>
      </c>
      <c r="AG102" s="108">
        <v>9999</v>
      </c>
      <c r="AH102" s="109"/>
      <c r="AI102" s="109"/>
      <c r="AJ102" s="109"/>
      <c r="AK102" s="109"/>
      <c r="AL102" s="109"/>
      <c r="AM102" s="109"/>
      <c r="AN102" s="109"/>
      <c r="AO102" s="109"/>
      <c r="AP102" s="110">
        <f t="shared" si="58"/>
        <v>9999</v>
      </c>
      <c r="AQ102" s="175">
        <v>9999</v>
      </c>
      <c r="AR102" s="112"/>
      <c r="AS102" s="112"/>
      <c r="AT102" s="112"/>
      <c r="AU102" s="112"/>
      <c r="AV102" s="112"/>
      <c r="AW102" s="112"/>
      <c r="AX102" s="112"/>
      <c r="AY102" s="112"/>
      <c r="AZ102" s="113">
        <f t="shared" si="59"/>
        <v>9999</v>
      </c>
      <c r="BA102" s="114">
        <v>9999</v>
      </c>
      <c r="BB102" s="115"/>
      <c r="BC102" s="115"/>
      <c r="BD102" s="115"/>
      <c r="BE102" s="115"/>
      <c r="BF102" s="115"/>
      <c r="BG102" s="115"/>
      <c r="BH102" s="115"/>
      <c r="BI102" s="115"/>
      <c r="BJ102" s="116">
        <f t="shared" si="60"/>
        <v>9999</v>
      </c>
      <c r="BK102" s="90"/>
      <c r="BL102" s="117">
        <f t="shared" si="61"/>
        <v>0.0008060806080608062</v>
      </c>
      <c r="BM102" s="118">
        <f t="shared" si="62"/>
        <v>0.001876187618761876</v>
      </c>
      <c r="BN102" s="118">
        <f t="shared" si="63"/>
        <v>0.001143114311431143</v>
      </c>
      <c r="BO102" s="118">
        <f t="shared" si="64"/>
        <v>0.0028132813281328134</v>
      </c>
      <c r="BP102" s="118">
        <f t="shared" si="65"/>
        <v>0.0033713371337133714</v>
      </c>
      <c r="BQ102" s="119">
        <f t="shared" si="66"/>
        <v>0.00117011701170117</v>
      </c>
      <c r="BR102" s="176">
        <f t="shared" si="67"/>
        <v>0.011180118011801179</v>
      </c>
      <c r="BS102" s="121">
        <f t="shared" si="68"/>
        <v>0.0020658616876111147</v>
      </c>
      <c r="BT102" s="177">
        <f t="shared" si="69"/>
        <v>10</v>
      </c>
      <c r="BV102" s="123">
        <f t="shared" si="54"/>
        <v>59994</v>
      </c>
    </row>
    <row r="103" spans="1:74" ht="12.75" hidden="1">
      <c r="A103" s="97"/>
      <c r="B103" s="98"/>
      <c r="C103" s="99">
        <v>9999</v>
      </c>
      <c r="D103" s="100"/>
      <c r="E103" s="100"/>
      <c r="F103" s="100"/>
      <c r="G103" s="100"/>
      <c r="H103" s="100"/>
      <c r="I103" s="100"/>
      <c r="J103" s="100"/>
      <c r="K103" s="100"/>
      <c r="L103" s="172">
        <f t="shared" si="55"/>
        <v>9999</v>
      </c>
      <c r="M103" s="102">
        <v>9999</v>
      </c>
      <c r="N103" s="103"/>
      <c r="O103" s="103"/>
      <c r="P103" s="103"/>
      <c r="Q103" s="103"/>
      <c r="R103" s="103"/>
      <c r="S103" s="103"/>
      <c r="T103" s="103"/>
      <c r="U103" s="103"/>
      <c r="V103" s="104">
        <f t="shared" si="56"/>
        <v>9999</v>
      </c>
      <c r="W103" s="173">
        <v>9999</v>
      </c>
      <c r="X103" s="106"/>
      <c r="Y103" s="106"/>
      <c r="Z103" s="106"/>
      <c r="AA103" s="106"/>
      <c r="AB103" s="106"/>
      <c r="AC103" s="106"/>
      <c r="AD103" s="106"/>
      <c r="AE103" s="106"/>
      <c r="AF103" s="174">
        <f t="shared" si="57"/>
        <v>9999</v>
      </c>
      <c r="AG103" s="108">
        <v>9999</v>
      </c>
      <c r="AH103" s="109"/>
      <c r="AI103" s="109"/>
      <c r="AJ103" s="109"/>
      <c r="AK103" s="109"/>
      <c r="AL103" s="109"/>
      <c r="AM103" s="109"/>
      <c r="AN103" s="109"/>
      <c r="AO103" s="109"/>
      <c r="AP103" s="110">
        <f t="shared" si="58"/>
        <v>9999</v>
      </c>
      <c r="AQ103" s="175">
        <v>9999</v>
      </c>
      <c r="AR103" s="112"/>
      <c r="AS103" s="112"/>
      <c r="AT103" s="112"/>
      <c r="AU103" s="112"/>
      <c r="AV103" s="112"/>
      <c r="AW103" s="112"/>
      <c r="AX103" s="112"/>
      <c r="AY103" s="112"/>
      <c r="AZ103" s="113">
        <f t="shared" si="59"/>
        <v>9999</v>
      </c>
      <c r="BA103" s="114">
        <v>9999</v>
      </c>
      <c r="BB103" s="115"/>
      <c r="BC103" s="115"/>
      <c r="BD103" s="115"/>
      <c r="BE103" s="115"/>
      <c r="BF103" s="115"/>
      <c r="BG103" s="115"/>
      <c r="BH103" s="115"/>
      <c r="BI103" s="115"/>
      <c r="BJ103" s="116">
        <f t="shared" si="60"/>
        <v>9999</v>
      </c>
      <c r="BK103" s="90"/>
      <c r="BL103" s="117">
        <f t="shared" si="61"/>
        <v>0.0008060806080608062</v>
      </c>
      <c r="BM103" s="118">
        <f t="shared" si="62"/>
        <v>0.001876187618761876</v>
      </c>
      <c r="BN103" s="118">
        <f t="shared" si="63"/>
        <v>0.001143114311431143</v>
      </c>
      <c r="BO103" s="118">
        <f t="shared" si="64"/>
        <v>0.0028132813281328134</v>
      </c>
      <c r="BP103" s="118">
        <f t="shared" si="65"/>
        <v>0.0033713371337133714</v>
      </c>
      <c r="BQ103" s="119">
        <f t="shared" si="66"/>
        <v>0.00117011701170117</v>
      </c>
      <c r="BR103" s="176">
        <f t="shared" si="67"/>
        <v>0.011180118011801179</v>
      </c>
      <c r="BS103" s="121">
        <f t="shared" si="68"/>
        <v>0.0020658616876111147</v>
      </c>
      <c r="BT103" s="177">
        <f t="shared" si="69"/>
        <v>10</v>
      </c>
      <c r="BV103" s="123">
        <f t="shared" si="54"/>
        <v>59994</v>
      </c>
    </row>
    <row r="104" spans="1:74" ht="12.75" hidden="1">
      <c r="A104" s="97"/>
      <c r="B104" s="125"/>
      <c r="C104" s="99">
        <v>9999</v>
      </c>
      <c r="D104" s="100"/>
      <c r="E104" s="100"/>
      <c r="F104" s="100"/>
      <c r="G104" s="100"/>
      <c r="H104" s="100"/>
      <c r="I104" s="100"/>
      <c r="J104" s="100"/>
      <c r="K104" s="100"/>
      <c r="L104" s="172">
        <f t="shared" si="55"/>
        <v>9999</v>
      </c>
      <c r="M104" s="102">
        <v>9999</v>
      </c>
      <c r="N104" s="103"/>
      <c r="O104" s="103"/>
      <c r="P104" s="103"/>
      <c r="Q104" s="103"/>
      <c r="R104" s="103"/>
      <c r="S104" s="103"/>
      <c r="T104" s="103"/>
      <c r="U104" s="103"/>
      <c r="V104" s="104">
        <f t="shared" si="56"/>
        <v>9999</v>
      </c>
      <c r="W104" s="173">
        <v>9999</v>
      </c>
      <c r="X104" s="106"/>
      <c r="Y104" s="106"/>
      <c r="Z104" s="106"/>
      <c r="AA104" s="106"/>
      <c r="AB104" s="106"/>
      <c r="AC104" s="106"/>
      <c r="AD104" s="106"/>
      <c r="AE104" s="106"/>
      <c r="AF104" s="174">
        <f t="shared" si="57"/>
        <v>9999</v>
      </c>
      <c r="AG104" s="108">
        <v>9999</v>
      </c>
      <c r="AH104" s="109"/>
      <c r="AI104" s="109"/>
      <c r="AJ104" s="109"/>
      <c r="AK104" s="109"/>
      <c r="AL104" s="109"/>
      <c r="AM104" s="109"/>
      <c r="AN104" s="109"/>
      <c r="AO104" s="109"/>
      <c r="AP104" s="110">
        <f t="shared" si="58"/>
        <v>9999</v>
      </c>
      <c r="AQ104" s="175">
        <v>9999</v>
      </c>
      <c r="AR104" s="112"/>
      <c r="AS104" s="112"/>
      <c r="AT104" s="112"/>
      <c r="AU104" s="112"/>
      <c r="AV104" s="112"/>
      <c r="AW104" s="112"/>
      <c r="AX104" s="112"/>
      <c r="AY104" s="112"/>
      <c r="AZ104" s="113">
        <f t="shared" si="59"/>
        <v>9999</v>
      </c>
      <c r="BA104" s="114">
        <v>9999</v>
      </c>
      <c r="BB104" s="115"/>
      <c r="BC104" s="115"/>
      <c r="BD104" s="115"/>
      <c r="BE104" s="115"/>
      <c r="BF104" s="115"/>
      <c r="BG104" s="115"/>
      <c r="BH104" s="115"/>
      <c r="BI104" s="115"/>
      <c r="BJ104" s="116">
        <f t="shared" si="60"/>
        <v>9999</v>
      </c>
      <c r="BK104" s="90"/>
      <c r="BL104" s="117">
        <f t="shared" si="61"/>
        <v>0.0008060806080608062</v>
      </c>
      <c r="BM104" s="118">
        <f t="shared" si="62"/>
        <v>0.001876187618761876</v>
      </c>
      <c r="BN104" s="118">
        <f t="shared" si="63"/>
        <v>0.001143114311431143</v>
      </c>
      <c r="BO104" s="118">
        <f t="shared" si="64"/>
        <v>0.0028132813281328134</v>
      </c>
      <c r="BP104" s="118">
        <f t="shared" si="65"/>
        <v>0.0033713371337133714</v>
      </c>
      <c r="BQ104" s="119">
        <f t="shared" si="66"/>
        <v>0.00117011701170117</v>
      </c>
      <c r="BR104" s="176">
        <f t="shared" si="67"/>
        <v>0.011180118011801179</v>
      </c>
      <c r="BS104" s="121">
        <f t="shared" si="68"/>
        <v>0.0020658616876111147</v>
      </c>
      <c r="BT104" s="177">
        <f t="shared" si="69"/>
        <v>10</v>
      </c>
      <c r="BV104" s="123">
        <f t="shared" si="54"/>
        <v>59994</v>
      </c>
    </row>
    <row r="105" spans="1:74" ht="12.75" hidden="1">
      <c r="A105" s="97"/>
      <c r="B105" s="98"/>
      <c r="C105" s="99">
        <v>9999</v>
      </c>
      <c r="D105" s="100"/>
      <c r="E105" s="100"/>
      <c r="F105" s="100"/>
      <c r="G105" s="100"/>
      <c r="H105" s="100"/>
      <c r="I105" s="100"/>
      <c r="J105" s="100"/>
      <c r="K105" s="100"/>
      <c r="L105" s="172">
        <f t="shared" si="55"/>
        <v>9999</v>
      </c>
      <c r="M105" s="102">
        <v>9999</v>
      </c>
      <c r="N105" s="103"/>
      <c r="O105" s="103"/>
      <c r="P105" s="103"/>
      <c r="Q105" s="103"/>
      <c r="R105" s="103"/>
      <c r="S105" s="103"/>
      <c r="T105" s="103"/>
      <c r="U105" s="103"/>
      <c r="V105" s="104">
        <f t="shared" si="56"/>
        <v>9999</v>
      </c>
      <c r="W105" s="173">
        <v>9999</v>
      </c>
      <c r="X105" s="106"/>
      <c r="Y105" s="106"/>
      <c r="Z105" s="106"/>
      <c r="AA105" s="106"/>
      <c r="AB105" s="106"/>
      <c r="AC105" s="106"/>
      <c r="AD105" s="106"/>
      <c r="AE105" s="106"/>
      <c r="AF105" s="174">
        <f t="shared" si="57"/>
        <v>9999</v>
      </c>
      <c r="AG105" s="108">
        <v>9999</v>
      </c>
      <c r="AH105" s="109"/>
      <c r="AI105" s="109"/>
      <c r="AJ105" s="109"/>
      <c r="AK105" s="109"/>
      <c r="AL105" s="109"/>
      <c r="AM105" s="109"/>
      <c r="AN105" s="109"/>
      <c r="AO105" s="109"/>
      <c r="AP105" s="110">
        <f t="shared" si="58"/>
        <v>9999</v>
      </c>
      <c r="AQ105" s="175">
        <v>9999</v>
      </c>
      <c r="AR105" s="112"/>
      <c r="AS105" s="112"/>
      <c r="AT105" s="112"/>
      <c r="AU105" s="112"/>
      <c r="AV105" s="112"/>
      <c r="AW105" s="112"/>
      <c r="AX105" s="112"/>
      <c r="AY105" s="112"/>
      <c r="AZ105" s="113">
        <f t="shared" si="59"/>
        <v>9999</v>
      </c>
      <c r="BA105" s="114">
        <v>9999</v>
      </c>
      <c r="BB105" s="115"/>
      <c r="BC105" s="115"/>
      <c r="BD105" s="115"/>
      <c r="BE105" s="115"/>
      <c r="BF105" s="115"/>
      <c r="BG105" s="115"/>
      <c r="BH105" s="115"/>
      <c r="BI105" s="115"/>
      <c r="BJ105" s="116">
        <f t="shared" si="60"/>
        <v>9999</v>
      </c>
      <c r="BK105" s="90"/>
      <c r="BL105" s="117">
        <f t="shared" si="61"/>
        <v>0.0008060806080608062</v>
      </c>
      <c r="BM105" s="118">
        <f t="shared" si="62"/>
        <v>0.001876187618761876</v>
      </c>
      <c r="BN105" s="118">
        <f t="shared" si="63"/>
        <v>0.001143114311431143</v>
      </c>
      <c r="BO105" s="118">
        <f t="shared" si="64"/>
        <v>0.0028132813281328134</v>
      </c>
      <c r="BP105" s="118">
        <f t="shared" si="65"/>
        <v>0.0033713371337133714</v>
      </c>
      <c r="BQ105" s="119">
        <f t="shared" si="66"/>
        <v>0.00117011701170117</v>
      </c>
      <c r="BR105" s="176">
        <f t="shared" si="67"/>
        <v>0.011180118011801179</v>
      </c>
      <c r="BS105" s="121">
        <f t="shared" si="68"/>
        <v>0.0020658616876111147</v>
      </c>
      <c r="BT105" s="177">
        <f t="shared" si="69"/>
        <v>10</v>
      </c>
      <c r="BV105" s="123">
        <f t="shared" si="54"/>
        <v>59994</v>
      </c>
    </row>
    <row r="106" spans="1:74" ht="12.75" hidden="1">
      <c r="A106" s="97"/>
      <c r="B106" s="98" t="s">
        <v>37</v>
      </c>
      <c r="C106" s="99">
        <v>9999</v>
      </c>
      <c r="D106" s="100"/>
      <c r="E106" s="100"/>
      <c r="F106" s="100"/>
      <c r="G106" s="100"/>
      <c r="H106" s="100"/>
      <c r="I106" s="100"/>
      <c r="J106" s="100"/>
      <c r="K106" s="100"/>
      <c r="L106" s="172">
        <f t="shared" si="55"/>
        <v>9999</v>
      </c>
      <c r="M106" s="102">
        <v>9999</v>
      </c>
      <c r="N106" s="103"/>
      <c r="O106" s="103"/>
      <c r="P106" s="103"/>
      <c r="Q106" s="103"/>
      <c r="R106" s="103"/>
      <c r="S106" s="103"/>
      <c r="T106" s="103"/>
      <c r="U106" s="103"/>
      <c r="V106" s="104">
        <f t="shared" si="56"/>
        <v>9999</v>
      </c>
      <c r="W106" s="173">
        <v>9999</v>
      </c>
      <c r="X106" s="106"/>
      <c r="Y106" s="106"/>
      <c r="Z106" s="106"/>
      <c r="AA106" s="106"/>
      <c r="AB106" s="106"/>
      <c r="AC106" s="106"/>
      <c r="AD106" s="106"/>
      <c r="AE106" s="106"/>
      <c r="AF106" s="174">
        <f t="shared" si="57"/>
        <v>9999</v>
      </c>
      <c r="AG106" s="108">
        <v>9999</v>
      </c>
      <c r="AH106" s="109"/>
      <c r="AI106" s="109"/>
      <c r="AJ106" s="109"/>
      <c r="AK106" s="109"/>
      <c r="AL106" s="109"/>
      <c r="AM106" s="109"/>
      <c r="AN106" s="109"/>
      <c r="AO106" s="109"/>
      <c r="AP106" s="110">
        <f t="shared" si="58"/>
        <v>9999</v>
      </c>
      <c r="AQ106" s="175">
        <v>9999</v>
      </c>
      <c r="AR106" s="112"/>
      <c r="AS106" s="112"/>
      <c r="AT106" s="112"/>
      <c r="AU106" s="112"/>
      <c r="AV106" s="112"/>
      <c r="AW106" s="112"/>
      <c r="AX106" s="112"/>
      <c r="AY106" s="112"/>
      <c r="AZ106" s="113">
        <f t="shared" si="59"/>
        <v>9999</v>
      </c>
      <c r="BA106" s="114">
        <v>9999</v>
      </c>
      <c r="BB106" s="115"/>
      <c r="BC106" s="115"/>
      <c r="BD106" s="115"/>
      <c r="BE106" s="115"/>
      <c r="BF106" s="115"/>
      <c r="BG106" s="115"/>
      <c r="BH106" s="115"/>
      <c r="BI106" s="115"/>
      <c r="BJ106" s="116">
        <f t="shared" si="60"/>
        <v>9999</v>
      </c>
      <c r="BK106" s="90"/>
      <c r="BL106" s="117">
        <f t="shared" si="61"/>
        <v>0.0008060806080608062</v>
      </c>
      <c r="BM106" s="118">
        <f t="shared" si="62"/>
        <v>0.001876187618761876</v>
      </c>
      <c r="BN106" s="118">
        <f t="shared" si="63"/>
        <v>0.001143114311431143</v>
      </c>
      <c r="BO106" s="118">
        <f t="shared" si="64"/>
        <v>0.0028132813281328134</v>
      </c>
      <c r="BP106" s="118">
        <f t="shared" si="65"/>
        <v>0.0033713371337133714</v>
      </c>
      <c r="BQ106" s="119">
        <f t="shared" si="66"/>
        <v>0.00117011701170117</v>
      </c>
      <c r="BR106" s="176">
        <f t="shared" si="67"/>
        <v>0.011180118011801179</v>
      </c>
      <c r="BS106" s="121">
        <f t="shared" si="68"/>
        <v>0.0020658616876111147</v>
      </c>
      <c r="BT106" s="177">
        <f t="shared" si="69"/>
        <v>10</v>
      </c>
      <c r="BV106" s="123">
        <f t="shared" si="54"/>
        <v>59994</v>
      </c>
    </row>
    <row r="107" spans="1:74" ht="12.75" hidden="1">
      <c r="A107" s="97"/>
      <c r="B107" s="98" t="s">
        <v>37</v>
      </c>
      <c r="C107" s="99">
        <v>9999</v>
      </c>
      <c r="D107" s="100"/>
      <c r="E107" s="100"/>
      <c r="F107" s="100"/>
      <c r="G107" s="100"/>
      <c r="H107" s="100"/>
      <c r="I107" s="100"/>
      <c r="J107" s="100"/>
      <c r="K107" s="100"/>
      <c r="L107" s="172">
        <f t="shared" si="55"/>
        <v>9999</v>
      </c>
      <c r="M107" s="102">
        <v>9999</v>
      </c>
      <c r="N107" s="103"/>
      <c r="O107" s="103"/>
      <c r="P107" s="103"/>
      <c r="Q107" s="103"/>
      <c r="R107" s="103"/>
      <c r="S107" s="103"/>
      <c r="T107" s="103"/>
      <c r="U107" s="103"/>
      <c r="V107" s="104">
        <f t="shared" si="56"/>
        <v>9999</v>
      </c>
      <c r="W107" s="173">
        <v>9999</v>
      </c>
      <c r="X107" s="106"/>
      <c r="Y107" s="106"/>
      <c r="Z107" s="106"/>
      <c r="AA107" s="106"/>
      <c r="AB107" s="106"/>
      <c r="AC107" s="106"/>
      <c r="AD107" s="106"/>
      <c r="AE107" s="106"/>
      <c r="AF107" s="174">
        <f t="shared" si="57"/>
        <v>9999</v>
      </c>
      <c r="AG107" s="108">
        <v>9999</v>
      </c>
      <c r="AH107" s="109"/>
      <c r="AI107" s="109"/>
      <c r="AJ107" s="109"/>
      <c r="AK107" s="109"/>
      <c r="AL107" s="109"/>
      <c r="AM107" s="109"/>
      <c r="AN107" s="109"/>
      <c r="AO107" s="109"/>
      <c r="AP107" s="110">
        <f t="shared" si="58"/>
        <v>9999</v>
      </c>
      <c r="AQ107" s="175">
        <v>9999</v>
      </c>
      <c r="AR107" s="112"/>
      <c r="AS107" s="112"/>
      <c r="AT107" s="112"/>
      <c r="AU107" s="112"/>
      <c r="AV107" s="112"/>
      <c r="AW107" s="112"/>
      <c r="AX107" s="112"/>
      <c r="AY107" s="112"/>
      <c r="AZ107" s="113">
        <f t="shared" si="59"/>
        <v>9999</v>
      </c>
      <c r="BA107" s="114">
        <v>9999</v>
      </c>
      <c r="BB107" s="115"/>
      <c r="BC107" s="115"/>
      <c r="BD107" s="115"/>
      <c r="BE107" s="115"/>
      <c r="BF107" s="115"/>
      <c r="BG107" s="115"/>
      <c r="BH107" s="115"/>
      <c r="BI107" s="115"/>
      <c r="BJ107" s="116">
        <f t="shared" si="60"/>
        <v>9999</v>
      </c>
      <c r="BK107" s="90"/>
      <c r="BL107" s="117">
        <f t="shared" si="61"/>
        <v>0.0008060806080608062</v>
      </c>
      <c r="BM107" s="118">
        <f t="shared" si="62"/>
        <v>0.001876187618761876</v>
      </c>
      <c r="BN107" s="118">
        <f t="shared" si="63"/>
        <v>0.001143114311431143</v>
      </c>
      <c r="BO107" s="118">
        <f t="shared" si="64"/>
        <v>0.0028132813281328134</v>
      </c>
      <c r="BP107" s="118">
        <f t="shared" si="65"/>
        <v>0.0033713371337133714</v>
      </c>
      <c r="BQ107" s="119">
        <f t="shared" si="66"/>
        <v>0.00117011701170117</v>
      </c>
      <c r="BR107" s="176">
        <f t="shared" si="67"/>
        <v>0.011180118011801179</v>
      </c>
      <c r="BS107" s="121">
        <f t="shared" si="68"/>
        <v>0.0020658616876111147</v>
      </c>
      <c r="BT107" s="177">
        <f t="shared" si="69"/>
        <v>10</v>
      </c>
      <c r="BV107" s="123">
        <f t="shared" si="54"/>
        <v>59994</v>
      </c>
    </row>
    <row r="108" spans="1:74" ht="12.75" hidden="1">
      <c r="A108" s="126"/>
      <c r="B108" s="127" t="s">
        <v>37</v>
      </c>
      <c r="C108" s="128">
        <v>9999</v>
      </c>
      <c r="D108" s="129"/>
      <c r="E108" s="129"/>
      <c r="F108" s="129"/>
      <c r="G108" s="129"/>
      <c r="H108" s="129"/>
      <c r="I108" s="129"/>
      <c r="J108" s="129"/>
      <c r="K108" s="129"/>
      <c r="L108" s="178">
        <f t="shared" si="55"/>
        <v>9999</v>
      </c>
      <c r="M108" s="131">
        <v>9999</v>
      </c>
      <c r="N108" s="132"/>
      <c r="O108" s="132"/>
      <c r="P108" s="132"/>
      <c r="Q108" s="132"/>
      <c r="R108" s="132"/>
      <c r="S108" s="132"/>
      <c r="T108" s="132"/>
      <c r="U108" s="132"/>
      <c r="V108" s="133">
        <f t="shared" si="56"/>
        <v>9999</v>
      </c>
      <c r="W108" s="179">
        <v>9999</v>
      </c>
      <c r="X108" s="135"/>
      <c r="Y108" s="135"/>
      <c r="Z108" s="135"/>
      <c r="AA108" s="135"/>
      <c r="AB108" s="135"/>
      <c r="AC108" s="135"/>
      <c r="AD108" s="135"/>
      <c r="AE108" s="135"/>
      <c r="AF108" s="180">
        <f t="shared" si="57"/>
        <v>9999</v>
      </c>
      <c r="AG108" s="137">
        <v>9999</v>
      </c>
      <c r="AH108" s="138"/>
      <c r="AI108" s="138"/>
      <c r="AJ108" s="138"/>
      <c r="AK108" s="138"/>
      <c r="AL108" s="138"/>
      <c r="AM108" s="138"/>
      <c r="AN108" s="138"/>
      <c r="AO108" s="138"/>
      <c r="AP108" s="139">
        <f t="shared" si="58"/>
        <v>9999</v>
      </c>
      <c r="AQ108" s="181">
        <v>9999</v>
      </c>
      <c r="AR108" s="141"/>
      <c r="AS108" s="141"/>
      <c r="AT108" s="141"/>
      <c r="AU108" s="141"/>
      <c r="AV108" s="141"/>
      <c r="AW108" s="141"/>
      <c r="AX108" s="141"/>
      <c r="AY108" s="141"/>
      <c r="AZ108" s="142">
        <f t="shared" si="59"/>
        <v>9999</v>
      </c>
      <c r="BA108" s="143">
        <v>9999</v>
      </c>
      <c r="BB108" s="144"/>
      <c r="BC108" s="144"/>
      <c r="BD108" s="144"/>
      <c r="BE108" s="144"/>
      <c r="BF108" s="144"/>
      <c r="BG108" s="144"/>
      <c r="BH108" s="144"/>
      <c r="BI108" s="144"/>
      <c r="BJ108" s="145">
        <f t="shared" si="60"/>
        <v>9999</v>
      </c>
      <c r="BK108" s="90"/>
      <c r="BL108" s="146">
        <f t="shared" si="61"/>
        <v>0.0008060806080608062</v>
      </c>
      <c r="BM108" s="147">
        <f t="shared" si="62"/>
        <v>0.001876187618761876</v>
      </c>
      <c r="BN108" s="147">
        <f t="shared" si="63"/>
        <v>0.001143114311431143</v>
      </c>
      <c r="BO108" s="147">
        <f t="shared" si="64"/>
        <v>0.0028132813281328134</v>
      </c>
      <c r="BP108" s="147">
        <f t="shared" si="65"/>
        <v>0.0033713371337133714</v>
      </c>
      <c r="BQ108" s="148">
        <f t="shared" si="66"/>
        <v>0.00117011701170117</v>
      </c>
      <c r="BR108" s="182">
        <f t="shared" si="67"/>
        <v>0.011180118011801179</v>
      </c>
      <c r="BS108" s="150">
        <f t="shared" si="68"/>
        <v>0.0020658616876111147</v>
      </c>
      <c r="BT108" s="183">
        <f t="shared" si="69"/>
        <v>10</v>
      </c>
      <c r="BV108" s="152">
        <f t="shared" si="54"/>
        <v>59994</v>
      </c>
    </row>
    <row r="109" spans="63:72" ht="12.75">
      <c r="BK109" s="31"/>
      <c r="BS109" s="153"/>
      <c r="BT109" s="153"/>
    </row>
    <row r="110" spans="1:74" ht="12.75">
      <c r="A110" s="154"/>
      <c r="B110" s="4" t="s">
        <v>41</v>
      </c>
      <c r="C110" s="194">
        <v>1</v>
      </c>
      <c r="D110" s="194"/>
      <c r="E110" s="194"/>
      <c r="F110" s="194"/>
      <c r="G110" s="194"/>
      <c r="H110" s="194"/>
      <c r="I110" s="194"/>
      <c r="J110" s="194"/>
      <c r="K110" s="194"/>
      <c r="L110" s="194"/>
      <c r="M110" s="195">
        <v>2</v>
      </c>
      <c r="N110" s="195"/>
      <c r="O110" s="195"/>
      <c r="P110" s="195"/>
      <c r="Q110" s="195"/>
      <c r="R110" s="195"/>
      <c r="S110" s="195"/>
      <c r="T110" s="195"/>
      <c r="U110" s="195"/>
      <c r="V110" s="195"/>
      <c r="W110" s="196">
        <v>3</v>
      </c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7">
        <v>4</v>
      </c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8">
        <v>5</v>
      </c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199">
        <v>6</v>
      </c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5"/>
      <c r="BL110" s="36" t="s">
        <v>18</v>
      </c>
      <c r="BM110" s="37" t="s">
        <v>19</v>
      </c>
      <c r="BN110" s="37" t="s">
        <v>20</v>
      </c>
      <c r="BO110" s="37" t="s">
        <v>21</v>
      </c>
      <c r="BP110" s="37" t="s">
        <v>22</v>
      </c>
      <c r="BQ110" s="38" t="s">
        <v>23</v>
      </c>
      <c r="BR110" s="39" t="s">
        <v>33</v>
      </c>
      <c r="BS110" s="40" t="s">
        <v>39</v>
      </c>
      <c r="BT110" s="41" t="s">
        <v>26</v>
      </c>
      <c r="BV110" s="42" t="s">
        <v>34</v>
      </c>
    </row>
    <row r="111" spans="1:74" ht="12.75">
      <c r="A111" s="34" t="s">
        <v>1</v>
      </c>
      <c r="B111" s="155" t="s">
        <v>2</v>
      </c>
      <c r="C111" s="45" t="s">
        <v>3</v>
      </c>
      <c r="D111" s="46" t="s">
        <v>4</v>
      </c>
      <c r="E111" s="46" t="s">
        <v>5</v>
      </c>
      <c r="F111" s="46" t="s">
        <v>6</v>
      </c>
      <c r="G111" s="46" t="s">
        <v>7</v>
      </c>
      <c r="H111" s="46" t="s">
        <v>8</v>
      </c>
      <c r="I111" s="46" t="s">
        <v>9</v>
      </c>
      <c r="J111" s="46" t="s">
        <v>10</v>
      </c>
      <c r="K111" s="46" t="s">
        <v>11</v>
      </c>
      <c r="L111" s="47" t="s">
        <v>12</v>
      </c>
      <c r="M111" s="48" t="s">
        <v>3</v>
      </c>
      <c r="N111" s="49" t="s">
        <v>4</v>
      </c>
      <c r="O111" s="49" t="s">
        <v>5</v>
      </c>
      <c r="P111" s="49" t="s">
        <v>6</v>
      </c>
      <c r="Q111" s="49" t="s">
        <v>7</v>
      </c>
      <c r="R111" s="49" t="s">
        <v>8</v>
      </c>
      <c r="S111" s="49" t="s">
        <v>9</v>
      </c>
      <c r="T111" s="49" t="s">
        <v>10</v>
      </c>
      <c r="U111" s="49" t="s">
        <v>11</v>
      </c>
      <c r="V111" s="50" t="s">
        <v>13</v>
      </c>
      <c r="W111" s="51" t="s">
        <v>3</v>
      </c>
      <c r="X111" s="52" t="s">
        <v>4</v>
      </c>
      <c r="Y111" s="52" t="s">
        <v>5</v>
      </c>
      <c r="Z111" s="52" t="s">
        <v>6</v>
      </c>
      <c r="AA111" s="52" t="s">
        <v>7</v>
      </c>
      <c r="AB111" s="52" t="s">
        <v>8</v>
      </c>
      <c r="AC111" s="52" t="s">
        <v>9</v>
      </c>
      <c r="AD111" s="52" t="s">
        <v>10</v>
      </c>
      <c r="AE111" s="52" t="s">
        <v>11</v>
      </c>
      <c r="AF111" s="53" t="s">
        <v>14</v>
      </c>
      <c r="AG111" s="54" t="s">
        <v>3</v>
      </c>
      <c r="AH111" s="55" t="s">
        <v>4</v>
      </c>
      <c r="AI111" s="55" t="s">
        <v>5</v>
      </c>
      <c r="AJ111" s="55" t="s">
        <v>6</v>
      </c>
      <c r="AK111" s="55" t="s">
        <v>7</v>
      </c>
      <c r="AL111" s="55" t="s">
        <v>8</v>
      </c>
      <c r="AM111" s="55" t="s">
        <v>9</v>
      </c>
      <c r="AN111" s="55" t="s">
        <v>10</v>
      </c>
      <c r="AO111" s="55" t="s">
        <v>11</v>
      </c>
      <c r="AP111" s="56" t="s">
        <v>15</v>
      </c>
      <c r="AQ111" s="57" t="s">
        <v>3</v>
      </c>
      <c r="AR111" s="58" t="s">
        <v>4</v>
      </c>
      <c r="AS111" s="58" t="s">
        <v>5</v>
      </c>
      <c r="AT111" s="58" t="s">
        <v>6</v>
      </c>
      <c r="AU111" s="58" t="s">
        <v>7</v>
      </c>
      <c r="AV111" s="58" t="s">
        <v>8</v>
      </c>
      <c r="AW111" s="58" t="s">
        <v>9</v>
      </c>
      <c r="AX111" s="58" t="s">
        <v>10</v>
      </c>
      <c r="AY111" s="58" t="s">
        <v>11</v>
      </c>
      <c r="AZ111" s="59" t="s">
        <v>16</v>
      </c>
      <c r="BA111" s="60" t="s">
        <v>3</v>
      </c>
      <c r="BB111" s="61" t="s">
        <v>4</v>
      </c>
      <c r="BC111" s="61" t="s">
        <v>5</v>
      </c>
      <c r="BD111" s="61" t="s">
        <v>6</v>
      </c>
      <c r="BE111" s="61" t="s">
        <v>7</v>
      </c>
      <c r="BF111" s="61" t="s">
        <v>8</v>
      </c>
      <c r="BG111" s="61" t="s">
        <v>9</v>
      </c>
      <c r="BH111" s="61" t="s">
        <v>10</v>
      </c>
      <c r="BI111" s="61" t="s">
        <v>11</v>
      </c>
      <c r="BJ111" s="62" t="s">
        <v>17</v>
      </c>
      <c r="BK111" s="26"/>
      <c r="BL111" s="156">
        <f>(SMALL((L112:L134),1))</f>
        <v>7.69</v>
      </c>
      <c r="BM111" s="157">
        <f>(SMALL((V112:V134),1))</f>
        <v>14.19</v>
      </c>
      <c r="BN111" s="157">
        <f>(SMALL((AF112:AF134),1))</f>
        <v>11</v>
      </c>
      <c r="BO111" s="157">
        <f>(SMALL((AP112:AP134),1))</f>
        <v>27.13</v>
      </c>
      <c r="BP111" s="157">
        <f>(SMALL((AZ112:AZ134),1))</f>
        <v>20.46</v>
      </c>
      <c r="BQ111" s="158">
        <f>(SMALL((BJ112:BJ134),1))</f>
        <v>7.13</v>
      </c>
      <c r="BR111" s="159" t="s">
        <v>35</v>
      </c>
      <c r="BS111" s="160">
        <f>((100/(LARGE(BR112:BR134,1))))/100</f>
        <v>0.2030910894150738</v>
      </c>
      <c r="BT111" s="161" t="s">
        <v>40</v>
      </c>
      <c r="BV111" s="69" t="s">
        <v>36</v>
      </c>
    </row>
    <row r="112" spans="1:74" ht="12.75">
      <c r="A112" s="70">
        <v>66</v>
      </c>
      <c r="B112" s="71" t="s">
        <v>136</v>
      </c>
      <c r="C112" s="72">
        <v>7.69</v>
      </c>
      <c r="D112" s="73">
        <v>1</v>
      </c>
      <c r="E112" s="73">
        <v>4</v>
      </c>
      <c r="F112" s="73"/>
      <c r="G112" s="73"/>
      <c r="H112" s="73"/>
      <c r="I112" s="73"/>
      <c r="J112" s="73"/>
      <c r="K112" s="73"/>
      <c r="L112" s="162">
        <f aca="true" t="shared" si="70" ref="L112:L134">C112+F112*1+G112*2+H112*5+I112*10+J112*10+K112*3</f>
        <v>7.69</v>
      </c>
      <c r="M112" s="75">
        <v>12.01</v>
      </c>
      <c r="N112" s="76">
        <v>1</v>
      </c>
      <c r="O112" s="76">
        <v>4</v>
      </c>
      <c r="P112" s="76"/>
      <c r="Q112" s="76">
        <v>2</v>
      </c>
      <c r="R112" s="76"/>
      <c r="S112" s="76"/>
      <c r="T112" s="76"/>
      <c r="U112" s="76"/>
      <c r="V112" s="77">
        <f aca="true" t="shared" si="71" ref="V112:V134">M112+P112*1+Q112*2+R112*5+S112*10+T112*10+U112*3</f>
        <v>16.009999999999998</v>
      </c>
      <c r="W112" s="163">
        <v>8.29</v>
      </c>
      <c r="X112" s="79">
        <v>3</v>
      </c>
      <c r="Y112" s="79">
        <v>1</v>
      </c>
      <c r="Z112" s="79"/>
      <c r="AA112" s="79"/>
      <c r="AB112" s="79">
        <v>1</v>
      </c>
      <c r="AC112" s="79"/>
      <c r="AD112" s="79"/>
      <c r="AE112" s="79"/>
      <c r="AF112" s="164">
        <f aca="true" t="shared" si="72" ref="AF112:AF134">W112+Z112*1+AA112*2+AB112*5+AC112*10+AD112*10+AE112*3</f>
        <v>13.29</v>
      </c>
      <c r="AG112" s="81">
        <v>26.32</v>
      </c>
      <c r="AH112" s="82"/>
      <c r="AI112" s="82">
        <v>7</v>
      </c>
      <c r="AJ112" s="82">
        <v>4</v>
      </c>
      <c r="AK112" s="82">
        <v>1</v>
      </c>
      <c r="AL112" s="82"/>
      <c r="AM112" s="82"/>
      <c r="AN112" s="82"/>
      <c r="AO112" s="82"/>
      <c r="AP112" s="83">
        <f aca="true" t="shared" si="73" ref="AP112:AP134">AG112+AJ112*1+AK112*2+AL112*5+AM112*10+AN112*10+AO112*3</f>
        <v>32.32</v>
      </c>
      <c r="AQ112" s="165">
        <v>19.24</v>
      </c>
      <c r="AR112" s="85"/>
      <c r="AS112" s="85">
        <v>9</v>
      </c>
      <c r="AT112" s="85"/>
      <c r="AU112" s="85"/>
      <c r="AV112" s="85">
        <v>2</v>
      </c>
      <c r="AW112" s="85"/>
      <c r="AX112" s="85"/>
      <c r="AY112" s="85"/>
      <c r="AZ112" s="86">
        <f aca="true" t="shared" si="74" ref="AZ112:AZ134">AQ112+AT112*1+AU112*2+AV112*5+AW112*10+AX112*10+AY112*3</f>
        <v>29.24</v>
      </c>
      <c r="BA112" s="87">
        <v>8.63</v>
      </c>
      <c r="BB112" s="88"/>
      <c r="BC112" s="88">
        <v>6</v>
      </c>
      <c r="BD112" s="88">
        <v>2</v>
      </c>
      <c r="BE112" s="88"/>
      <c r="BF112" s="88"/>
      <c r="BG112" s="88"/>
      <c r="BH112" s="88"/>
      <c r="BI112" s="88"/>
      <c r="BJ112" s="89">
        <f aca="true" t="shared" si="75" ref="BJ112:BJ134">BA112+BD112*1+BE112*2+BF112*5+BG112*10+BH112*10+BI112*3</f>
        <v>10.63</v>
      </c>
      <c r="BK112" s="90"/>
      <c r="BL112" s="166">
        <f aca="true" t="shared" si="76" ref="BL112:BL134">$BL$111/L112</f>
        <v>1</v>
      </c>
      <c r="BM112" s="167">
        <f aca="true" t="shared" si="77" ref="BM112:BM134">$BM$111/V112</f>
        <v>0.88632104934416</v>
      </c>
      <c r="BN112" s="167">
        <f aca="true" t="shared" si="78" ref="BN112:BN134">$BN$111/AF112</f>
        <v>0.8276899924755455</v>
      </c>
      <c r="BO112" s="167">
        <f aca="true" t="shared" si="79" ref="BO112:BO134">$BO$111/AP112</f>
        <v>0.8394183168316831</v>
      </c>
      <c r="BP112" s="167">
        <f aca="true" t="shared" si="80" ref="BP112:BP134">$BP$111/AZ112</f>
        <v>0.6997264021887826</v>
      </c>
      <c r="BQ112" s="168">
        <f aca="true" t="shared" si="81" ref="BQ112:BQ134">$BQ$111/BJ112</f>
        <v>0.6707431796801504</v>
      </c>
      <c r="BR112" s="169">
        <f aca="true" t="shared" si="82" ref="BR112:BR134">(SUM(BL112:BQ112))</f>
        <v>4.923898940520322</v>
      </c>
      <c r="BS112" s="95">
        <f aca="true" t="shared" si="83" ref="BS112:BS134">($BS$111*BR112)</f>
        <v>1</v>
      </c>
      <c r="BT112" s="170">
        <f aca="true" t="shared" si="84" ref="BT112:BT134">(RANK(BS112,$BS$112:$BS$134))</f>
        <v>1</v>
      </c>
      <c r="BV112" s="171">
        <f aca="true" t="shared" si="85" ref="BV112:BV127">L112+V112+AF112+AP112+AZ112+BJ112</f>
        <v>109.17999999999999</v>
      </c>
    </row>
    <row r="113" spans="1:74" ht="12.75">
      <c r="A113" s="97">
        <v>28</v>
      </c>
      <c r="B113" s="98" t="s">
        <v>119</v>
      </c>
      <c r="C113" s="99">
        <v>9.12</v>
      </c>
      <c r="D113" s="100">
        <v>1</v>
      </c>
      <c r="E113" s="100">
        <v>2</v>
      </c>
      <c r="F113" s="100">
        <v>2</v>
      </c>
      <c r="G113" s="100"/>
      <c r="H113" s="100"/>
      <c r="I113" s="100"/>
      <c r="J113" s="100"/>
      <c r="K113" s="100"/>
      <c r="L113" s="172">
        <f t="shared" si="70"/>
        <v>11.12</v>
      </c>
      <c r="M113" s="102">
        <v>11.69</v>
      </c>
      <c r="N113" s="103">
        <v>1</v>
      </c>
      <c r="O113" s="103">
        <v>2</v>
      </c>
      <c r="P113" s="103"/>
      <c r="Q113" s="103">
        <v>4</v>
      </c>
      <c r="R113" s="103"/>
      <c r="S113" s="103"/>
      <c r="T113" s="103"/>
      <c r="U113" s="103"/>
      <c r="V113" s="104">
        <f t="shared" si="71"/>
        <v>19.689999999999998</v>
      </c>
      <c r="W113" s="173">
        <v>11</v>
      </c>
      <c r="X113" s="106">
        <v>3</v>
      </c>
      <c r="Y113" s="106">
        <v>2</v>
      </c>
      <c r="Z113" s="106"/>
      <c r="AA113" s="106"/>
      <c r="AB113" s="106"/>
      <c r="AC113" s="106"/>
      <c r="AD113" s="106"/>
      <c r="AE113" s="106"/>
      <c r="AF113" s="174">
        <f t="shared" si="72"/>
        <v>11</v>
      </c>
      <c r="AG113" s="108">
        <v>32.16</v>
      </c>
      <c r="AH113" s="109"/>
      <c r="AI113" s="109">
        <v>8</v>
      </c>
      <c r="AJ113" s="109">
        <v>3</v>
      </c>
      <c r="AK113" s="109">
        <v>1</v>
      </c>
      <c r="AL113" s="109"/>
      <c r="AM113" s="109"/>
      <c r="AN113" s="109"/>
      <c r="AO113" s="109"/>
      <c r="AP113" s="110">
        <f t="shared" si="73"/>
        <v>37.16</v>
      </c>
      <c r="AQ113" s="175">
        <v>21.01</v>
      </c>
      <c r="AR113" s="112"/>
      <c r="AS113" s="112">
        <v>9</v>
      </c>
      <c r="AT113" s="112">
        <v>2</v>
      </c>
      <c r="AU113" s="112"/>
      <c r="AV113" s="112"/>
      <c r="AW113" s="112"/>
      <c r="AX113" s="112">
        <v>1</v>
      </c>
      <c r="AY113" s="112"/>
      <c r="AZ113" s="113">
        <f t="shared" si="74"/>
        <v>33.010000000000005</v>
      </c>
      <c r="BA113" s="114">
        <v>7.13</v>
      </c>
      <c r="BB113" s="115"/>
      <c r="BC113" s="115">
        <v>8</v>
      </c>
      <c r="BD113" s="115"/>
      <c r="BE113" s="115"/>
      <c r="BF113" s="115"/>
      <c r="BG113" s="115"/>
      <c r="BH113" s="115"/>
      <c r="BI113" s="115"/>
      <c r="BJ113" s="116">
        <f t="shared" si="75"/>
        <v>7.13</v>
      </c>
      <c r="BK113" s="90"/>
      <c r="BL113" s="117">
        <f t="shared" si="76"/>
        <v>0.6915467625899281</v>
      </c>
      <c r="BM113" s="118">
        <f t="shared" si="77"/>
        <v>0.7206703910614526</v>
      </c>
      <c r="BN113" s="118">
        <f t="shared" si="78"/>
        <v>1</v>
      </c>
      <c r="BO113" s="118">
        <f t="shared" si="79"/>
        <v>0.7300861141011841</v>
      </c>
      <c r="BP113" s="118">
        <f t="shared" si="80"/>
        <v>0.61981217812784</v>
      </c>
      <c r="BQ113" s="119">
        <f t="shared" si="81"/>
        <v>1</v>
      </c>
      <c r="BR113" s="176">
        <f t="shared" si="82"/>
        <v>4.762115445880404</v>
      </c>
      <c r="BS113" s="121">
        <f t="shared" si="83"/>
        <v>0.9671432138242013</v>
      </c>
      <c r="BT113" s="177">
        <f t="shared" si="84"/>
        <v>2</v>
      </c>
      <c r="BV113" s="123">
        <f t="shared" si="85"/>
        <v>119.11</v>
      </c>
    </row>
    <row r="114" spans="1:74" ht="12.75" hidden="1">
      <c r="A114" s="97">
        <v>2</v>
      </c>
      <c r="B114" s="98" t="s">
        <v>107</v>
      </c>
      <c r="C114" s="99">
        <v>9999</v>
      </c>
      <c r="D114" s="100"/>
      <c r="E114" s="100"/>
      <c r="F114" s="100"/>
      <c r="G114" s="100"/>
      <c r="H114" s="100"/>
      <c r="I114" s="100"/>
      <c r="J114" s="100"/>
      <c r="K114" s="100"/>
      <c r="L114" s="172">
        <f t="shared" si="70"/>
        <v>9999</v>
      </c>
      <c r="M114" s="102">
        <v>9999</v>
      </c>
      <c r="N114" s="103"/>
      <c r="O114" s="103"/>
      <c r="P114" s="103"/>
      <c r="Q114" s="103"/>
      <c r="R114" s="103"/>
      <c r="S114" s="103"/>
      <c r="T114" s="103"/>
      <c r="U114" s="103"/>
      <c r="V114" s="104">
        <f t="shared" si="71"/>
        <v>9999</v>
      </c>
      <c r="W114" s="173">
        <v>9999</v>
      </c>
      <c r="X114" s="106"/>
      <c r="Y114" s="106"/>
      <c r="Z114" s="106"/>
      <c r="AA114" s="106"/>
      <c r="AB114" s="106"/>
      <c r="AC114" s="106"/>
      <c r="AD114" s="106"/>
      <c r="AE114" s="106"/>
      <c r="AF114" s="174">
        <f t="shared" si="72"/>
        <v>9999</v>
      </c>
      <c r="AG114" s="108">
        <v>9999</v>
      </c>
      <c r="AH114" s="109"/>
      <c r="AI114" s="109"/>
      <c r="AJ114" s="109"/>
      <c r="AK114" s="109"/>
      <c r="AL114" s="109"/>
      <c r="AM114" s="109"/>
      <c r="AN114" s="109"/>
      <c r="AO114" s="109"/>
      <c r="AP114" s="110">
        <f t="shared" si="73"/>
        <v>9999</v>
      </c>
      <c r="AQ114" s="175">
        <v>9999</v>
      </c>
      <c r="AR114" s="112"/>
      <c r="AS114" s="112"/>
      <c r="AT114" s="112"/>
      <c r="AU114" s="112"/>
      <c r="AV114" s="112"/>
      <c r="AW114" s="112"/>
      <c r="AX114" s="112"/>
      <c r="AY114" s="112"/>
      <c r="AZ114" s="113">
        <f t="shared" si="74"/>
        <v>9999</v>
      </c>
      <c r="BA114" s="114">
        <v>9999</v>
      </c>
      <c r="BB114" s="115"/>
      <c r="BC114" s="115"/>
      <c r="BD114" s="115"/>
      <c r="BE114" s="115"/>
      <c r="BF114" s="115"/>
      <c r="BG114" s="115"/>
      <c r="BH114" s="115"/>
      <c r="BI114" s="115"/>
      <c r="BJ114" s="116">
        <f t="shared" si="75"/>
        <v>9999</v>
      </c>
      <c r="BK114" s="90"/>
      <c r="BL114" s="117">
        <f t="shared" si="76"/>
        <v>0.0007690769076907692</v>
      </c>
      <c r="BM114" s="118">
        <f t="shared" si="77"/>
        <v>0.001419141914191419</v>
      </c>
      <c r="BN114" s="118">
        <f t="shared" si="78"/>
        <v>0.0011001100110011</v>
      </c>
      <c r="BO114" s="118">
        <f t="shared" si="79"/>
        <v>0.002713271327132713</v>
      </c>
      <c r="BP114" s="118">
        <f t="shared" si="80"/>
        <v>0.002046204620462046</v>
      </c>
      <c r="BQ114" s="119">
        <f t="shared" si="81"/>
        <v>0.000713071307130713</v>
      </c>
      <c r="BR114" s="176">
        <f t="shared" si="82"/>
        <v>0.00876087608760876</v>
      </c>
      <c r="BS114" s="121">
        <f t="shared" si="83"/>
        <v>0.0017792558688629325</v>
      </c>
      <c r="BT114" s="177">
        <f t="shared" si="84"/>
        <v>15</v>
      </c>
      <c r="BV114" s="123">
        <f t="shared" si="85"/>
        <v>59994</v>
      </c>
    </row>
    <row r="115" spans="1:74" ht="12.75" hidden="1">
      <c r="A115" s="97">
        <v>92</v>
      </c>
      <c r="B115" s="98" t="s">
        <v>100</v>
      </c>
      <c r="C115" s="99">
        <v>9999</v>
      </c>
      <c r="D115" s="100"/>
      <c r="E115" s="100"/>
      <c r="F115" s="100"/>
      <c r="G115" s="100"/>
      <c r="H115" s="100"/>
      <c r="I115" s="100"/>
      <c r="J115" s="100"/>
      <c r="K115" s="100"/>
      <c r="L115" s="172">
        <f t="shared" si="70"/>
        <v>9999</v>
      </c>
      <c r="M115" s="102">
        <v>9999</v>
      </c>
      <c r="N115" s="103"/>
      <c r="O115" s="103"/>
      <c r="P115" s="103"/>
      <c r="Q115" s="103"/>
      <c r="R115" s="103"/>
      <c r="S115" s="103"/>
      <c r="T115" s="103"/>
      <c r="U115" s="103"/>
      <c r="V115" s="104">
        <f t="shared" si="71"/>
        <v>9999</v>
      </c>
      <c r="W115" s="173">
        <v>9999</v>
      </c>
      <c r="X115" s="106"/>
      <c r="Y115" s="106"/>
      <c r="Z115" s="106"/>
      <c r="AA115" s="106"/>
      <c r="AB115" s="106"/>
      <c r="AC115" s="106"/>
      <c r="AD115" s="106"/>
      <c r="AE115" s="106"/>
      <c r="AF115" s="174">
        <f t="shared" si="72"/>
        <v>9999</v>
      </c>
      <c r="AG115" s="108">
        <v>9999</v>
      </c>
      <c r="AH115" s="109"/>
      <c r="AI115" s="109"/>
      <c r="AJ115" s="109"/>
      <c r="AK115" s="109"/>
      <c r="AL115" s="109"/>
      <c r="AM115" s="109"/>
      <c r="AN115" s="109"/>
      <c r="AO115" s="109"/>
      <c r="AP115" s="110">
        <f t="shared" si="73"/>
        <v>9999</v>
      </c>
      <c r="AQ115" s="175">
        <v>9999</v>
      </c>
      <c r="AR115" s="112"/>
      <c r="AS115" s="112"/>
      <c r="AT115" s="112"/>
      <c r="AU115" s="112"/>
      <c r="AV115" s="112"/>
      <c r="AW115" s="112"/>
      <c r="AX115" s="112"/>
      <c r="AY115" s="112"/>
      <c r="AZ115" s="113">
        <f t="shared" si="74"/>
        <v>9999</v>
      </c>
      <c r="BA115" s="114">
        <v>9999</v>
      </c>
      <c r="BB115" s="115"/>
      <c r="BC115" s="115"/>
      <c r="BD115" s="115"/>
      <c r="BE115" s="115"/>
      <c r="BF115" s="115"/>
      <c r="BG115" s="115"/>
      <c r="BH115" s="115"/>
      <c r="BI115" s="115"/>
      <c r="BJ115" s="116">
        <f t="shared" si="75"/>
        <v>9999</v>
      </c>
      <c r="BK115" s="90"/>
      <c r="BL115" s="117">
        <f t="shared" si="76"/>
        <v>0.0007690769076907692</v>
      </c>
      <c r="BM115" s="118">
        <f t="shared" si="77"/>
        <v>0.001419141914191419</v>
      </c>
      <c r="BN115" s="118">
        <f t="shared" si="78"/>
        <v>0.0011001100110011</v>
      </c>
      <c r="BO115" s="118">
        <f t="shared" si="79"/>
        <v>0.002713271327132713</v>
      </c>
      <c r="BP115" s="118">
        <f t="shared" si="80"/>
        <v>0.002046204620462046</v>
      </c>
      <c r="BQ115" s="119">
        <f t="shared" si="81"/>
        <v>0.000713071307130713</v>
      </c>
      <c r="BR115" s="176">
        <f t="shared" si="82"/>
        <v>0.00876087608760876</v>
      </c>
      <c r="BS115" s="121">
        <f t="shared" si="83"/>
        <v>0.0017792558688629325</v>
      </c>
      <c r="BT115" s="177">
        <f t="shared" si="84"/>
        <v>15</v>
      </c>
      <c r="BV115" s="123">
        <f t="shared" si="85"/>
        <v>59994</v>
      </c>
    </row>
    <row r="116" spans="1:74" ht="12.75">
      <c r="A116" s="97">
        <v>59</v>
      </c>
      <c r="B116" s="98" t="s">
        <v>101</v>
      </c>
      <c r="C116" s="99">
        <v>7.59</v>
      </c>
      <c r="D116" s="100">
        <v>1</v>
      </c>
      <c r="E116" s="100"/>
      <c r="F116" s="100"/>
      <c r="G116" s="100">
        <v>3</v>
      </c>
      <c r="H116" s="100">
        <v>1</v>
      </c>
      <c r="I116" s="100"/>
      <c r="J116" s="100"/>
      <c r="K116" s="100"/>
      <c r="L116" s="172">
        <f t="shared" si="70"/>
        <v>18.59</v>
      </c>
      <c r="M116" s="102">
        <v>12.19</v>
      </c>
      <c r="N116" s="103">
        <v>1</v>
      </c>
      <c r="O116" s="103">
        <v>5</v>
      </c>
      <c r="P116" s="103"/>
      <c r="Q116" s="103">
        <v>1</v>
      </c>
      <c r="R116" s="103"/>
      <c r="S116" s="103"/>
      <c r="T116" s="103"/>
      <c r="U116" s="103"/>
      <c r="V116" s="104">
        <f t="shared" si="71"/>
        <v>14.19</v>
      </c>
      <c r="W116" s="173">
        <v>10.1</v>
      </c>
      <c r="X116" s="106">
        <v>3</v>
      </c>
      <c r="Y116" s="106"/>
      <c r="Z116" s="106">
        <v>1</v>
      </c>
      <c r="AA116" s="106"/>
      <c r="AB116" s="106">
        <v>1</v>
      </c>
      <c r="AC116" s="106"/>
      <c r="AD116" s="106"/>
      <c r="AE116" s="106"/>
      <c r="AF116" s="174">
        <f t="shared" si="72"/>
        <v>16.1</v>
      </c>
      <c r="AG116" s="108">
        <v>20.77</v>
      </c>
      <c r="AH116" s="109"/>
      <c r="AI116" s="109">
        <v>7</v>
      </c>
      <c r="AJ116" s="109">
        <v>3</v>
      </c>
      <c r="AK116" s="109">
        <v>1</v>
      </c>
      <c r="AL116" s="109">
        <v>1</v>
      </c>
      <c r="AM116" s="109"/>
      <c r="AN116" s="109"/>
      <c r="AO116" s="109"/>
      <c r="AP116" s="110">
        <f t="shared" si="73"/>
        <v>30.77</v>
      </c>
      <c r="AQ116" s="175">
        <v>18.46</v>
      </c>
      <c r="AR116" s="112"/>
      <c r="AS116" s="112">
        <v>9</v>
      </c>
      <c r="AT116" s="112">
        <v>2</v>
      </c>
      <c r="AU116" s="112"/>
      <c r="AV116" s="112"/>
      <c r="AW116" s="112"/>
      <c r="AX116" s="112"/>
      <c r="AY116" s="112"/>
      <c r="AZ116" s="113">
        <f t="shared" si="74"/>
        <v>20.46</v>
      </c>
      <c r="BA116" s="114">
        <v>8.59</v>
      </c>
      <c r="BB116" s="115"/>
      <c r="BC116" s="115">
        <v>7</v>
      </c>
      <c r="BD116" s="115">
        <v>1</v>
      </c>
      <c r="BE116" s="115"/>
      <c r="BF116" s="115"/>
      <c r="BG116" s="115"/>
      <c r="BH116" s="115"/>
      <c r="BI116" s="115"/>
      <c r="BJ116" s="116">
        <f t="shared" si="75"/>
        <v>9.59</v>
      </c>
      <c r="BK116" s="90"/>
      <c r="BL116" s="117">
        <f t="shared" si="76"/>
        <v>0.413663259817106</v>
      </c>
      <c r="BM116" s="118">
        <f t="shared" si="77"/>
        <v>1</v>
      </c>
      <c r="BN116" s="118">
        <f t="shared" si="78"/>
        <v>0.6832298136645962</v>
      </c>
      <c r="BO116" s="118">
        <f t="shared" si="79"/>
        <v>0.8817029574260643</v>
      </c>
      <c r="BP116" s="118">
        <f t="shared" si="80"/>
        <v>1</v>
      </c>
      <c r="BQ116" s="119">
        <f t="shared" si="81"/>
        <v>0.7434827945776851</v>
      </c>
      <c r="BR116" s="176">
        <f t="shared" si="82"/>
        <v>4.722078825485451</v>
      </c>
      <c r="BS116" s="121">
        <f t="shared" si="83"/>
        <v>0.9590121329716925</v>
      </c>
      <c r="BT116" s="177">
        <f t="shared" si="84"/>
        <v>3</v>
      </c>
      <c r="BV116" s="123">
        <f t="shared" si="85"/>
        <v>109.70000000000002</v>
      </c>
    </row>
    <row r="117" spans="1:74" ht="12.75">
      <c r="A117" s="97">
        <v>1</v>
      </c>
      <c r="B117" s="98" t="s">
        <v>121</v>
      </c>
      <c r="C117" s="99">
        <v>10.72</v>
      </c>
      <c r="D117" s="100">
        <v>1</v>
      </c>
      <c r="E117" s="100">
        <v>4</v>
      </c>
      <c r="F117" s="100"/>
      <c r="G117" s="100"/>
      <c r="H117" s="100"/>
      <c r="I117" s="100"/>
      <c r="J117" s="100"/>
      <c r="K117" s="100"/>
      <c r="L117" s="172">
        <f t="shared" si="70"/>
        <v>10.72</v>
      </c>
      <c r="M117" s="102">
        <v>9.09</v>
      </c>
      <c r="N117" s="103">
        <v>1</v>
      </c>
      <c r="O117" s="103">
        <v>4</v>
      </c>
      <c r="P117" s="103"/>
      <c r="Q117" s="103">
        <v>1</v>
      </c>
      <c r="R117" s="103">
        <v>1</v>
      </c>
      <c r="S117" s="103"/>
      <c r="T117" s="103">
        <v>1</v>
      </c>
      <c r="U117" s="103"/>
      <c r="V117" s="104">
        <f t="shared" si="71"/>
        <v>26.09</v>
      </c>
      <c r="W117" s="173">
        <v>11.05</v>
      </c>
      <c r="X117" s="106">
        <v>3</v>
      </c>
      <c r="Y117" s="106">
        <v>2</v>
      </c>
      <c r="Z117" s="106"/>
      <c r="AA117" s="106"/>
      <c r="AB117" s="106"/>
      <c r="AC117" s="106"/>
      <c r="AD117" s="106"/>
      <c r="AE117" s="106"/>
      <c r="AF117" s="174">
        <f t="shared" si="72"/>
        <v>11.05</v>
      </c>
      <c r="AG117" s="108">
        <v>30.05</v>
      </c>
      <c r="AH117" s="109"/>
      <c r="AI117" s="109">
        <v>8</v>
      </c>
      <c r="AJ117" s="109">
        <v>4</v>
      </c>
      <c r="AK117" s="109"/>
      <c r="AL117" s="109"/>
      <c r="AM117" s="109"/>
      <c r="AN117" s="109"/>
      <c r="AO117" s="109"/>
      <c r="AP117" s="110">
        <f t="shared" si="73"/>
        <v>34.05</v>
      </c>
      <c r="AQ117" s="175">
        <v>21.39</v>
      </c>
      <c r="AR117" s="112"/>
      <c r="AS117" s="112">
        <v>10</v>
      </c>
      <c r="AT117" s="112"/>
      <c r="AU117" s="112"/>
      <c r="AV117" s="112">
        <v>1</v>
      </c>
      <c r="AW117" s="112"/>
      <c r="AX117" s="112"/>
      <c r="AY117" s="112"/>
      <c r="AZ117" s="113">
        <f t="shared" si="74"/>
        <v>26.39</v>
      </c>
      <c r="BA117" s="114">
        <v>8.07</v>
      </c>
      <c r="BB117" s="115"/>
      <c r="BC117" s="115">
        <v>8</v>
      </c>
      <c r="BD117" s="115"/>
      <c r="BE117" s="115"/>
      <c r="BF117" s="115"/>
      <c r="BG117" s="115"/>
      <c r="BH117" s="115"/>
      <c r="BI117" s="115"/>
      <c r="BJ117" s="116">
        <f t="shared" si="75"/>
        <v>8.07</v>
      </c>
      <c r="BK117" s="90"/>
      <c r="BL117" s="117">
        <f t="shared" si="76"/>
        <v>0.7173507462686567</v>
      </c>
      <c r="BM117" s="118">
        <f t="shared" si="77"/>
        <v>0.5438865465695669</v>
      </c>
      <c r="BN117" s="118">
        <f t="shared" si="78"/>
        <v>0.9954751131221719</v>
      </c>
      <c r="BO117" s="118">
        <f t="shared" si="79"/>
        <v>0.796769456681351</v>
      </c>
      <c r="BP117" s="118">
        <f t="shared" si="80"/>
        <v>0.775293671845396</v>
      </c>
      <c r="BQ117" s="119">
        <f t="shared" si="81"/>
        <v>0.8835192069392812</v>
      </c>
      <c r="BR117" s="176">
        <f t="shared" si="82"/>
        <v>4.712294741426423</v>
      </c>
      <c r="BS117" s="121">
        <f t="shared" si="83"/>
        <v>0.9570250726812158</v>
      </c>
      <c r="BT117" s="177">
        <f t="shared" si="84"/>
        <v>4</v>
      </c>
      <c r="BV117" s="123">
        <f t="shared" si="85"/>
        <v>116.37</v>
      </c>
    </row>
    <row r="118" spans="1:74" ht="12.75">
      <c r="A118" s="97">
        <v>13</v>
      </c>
      <c r="B118" s="98" t="s">
        <v>143</v>
      </c>
      <c r="C118" s="99">
        <v>9.25</v>
      </c>
      <c r="D118" s="100">
        <v>1</v>
      </c>
      <c r="E118" s="100">
        <v>3</v>
      </c>
      <c r="F118" s="100"/>
      <c r="G118" s="100">
        <v>1</v>
      </c>
      <c r="H118" s="100"/>
      <c r="I118" s="100"/>
      <c r="J118" s="100"/>
      <c r="K118" s="100"/>
      <c r="L118" s="172">
        <f t="shared" si="70"/>
        <v>11.25</v>
      </c>
      <c r="M118" s="102">
        <v>11.77</v>
      </c>
      <c r="N118" s="103">
        <v>1</v>
      </c>
      <c r="O118" s="103">
        <v>3</v>
      </c>
      <c r="P118" s="103"/>
      <c r="Q118" s="103">
        <v>3</v>
      </c>
      <c r="R118" s="103"/>
      <c r="S118" s="103"/>
      <c r="T118" s="103"/>
      <c r="U118" s="103"/>
      <c r="V118" s="104">
        <f t="shared" si="71"/>
        <v>17.77</v>
      </c>
      <c r="W118" s="173">
        <v>11.61</v>
      </c>
      <c r="X118" s="106">
        <v>3</v>
      </c>
      <c r="Y118" s="106"/>
      <c r="Z118" s="106"/>
      <c r="AA118" s="106">
        <v>1</v>
      </c>
      <c r="AB118" s="106">
        <v>1</v>
      </c>
      <c r="AC118" s="106"/>
      <c r="AD118" s="106"/>
      <c r="AE118" s="106"/>
      <c r="AF118" s="174">
        <f t="shared" si="72"/>
        <v>18.61</v>
      </c>
      <c r="AG118" s="108">
        <v>27.89</v>
      </c>
      <c r="AH118" s="109"/>
      <c r="AI118" s="109">
        <v>12</v>
      </c>
      <c r="AJ118" s="109"/>
      <c r="AK118" s="109"/>
      <c r="AL118" s="109"/>
      <c r="AM118" s="109"/>
      <c r="AN118" s="109"/>
      <c r="AO118" s="109"/>
      <c r="AP118" s="110">
        <f t="shared" si="73"/>
        <v>27.89</v>
      </c>
      <c r="AQ118" s="175">
        <v>20.65</v>
      </c>
      <c r="AR118" s="112"/>
      <c r="AS118" s="112">
        <v>10</v>
      </c>
      <c r="AT118" s="112">
        <v>1</v>
      </c>
      <c r="AU118" s="112"/>
      <c r="AV118" s="112"/>
      <c r="AW118" s="112"/>
      <c r="AX118" s="112"/>
      <c r="AY118" s="112"/>
      <c r="AZ118" s="113">
        <f t="shared" si="74"/>
        <v>21.65</v>
      </c>
      <c r="BA118" s="114">
        <v>9.55</v>
      </c>
      <c r="BB118" s="115"/>
      <c r="BC118" s="115">
        <v>7</v>
      </c>
      <c r="BD118" s="115">
        <v>1</v>
      </c>
      <c r="BE118" s="115"/>
      <c r="BF118" s="115"/>
      <c r="BG118" s="115"/>
      <c r="BH118" s="115"/>
      <c r="BI118" s="115"/>
      <c r="BJ118" s="116">
        <f t="shared" si="75"/>
        <v>10.55</v>
      </c>
      <c r="BK118" s="90"/>
      <c r="BL118" s="117">
        <f t="shared" si="76"/>
        <v>0.6835555555555556</v>
      </c>
      <c r="BM118" s="118">
        <f t="shared" si="77"/>
        <v>0.7985368598761958</v>
      </c>
      <c r="BN118" s="118">
        <f t="shared" si="78"/>
        <v>0.5910800644814616</v>
      </c>
      <c r="BO118" s="118">
        <f t="shared" si="79"/>
        <v>0.972750089637863</v>
      </c>
      <c r="BP118" s="118">
        <f t="shared" si="80"/>
        <v>0.9450346420323327</v>
      </c>
      <c r="BQ118" s="119">
        <f t="shared" si="81"/>
        <v>0.6758293838862559</v>
      </c>
      <c r="BR118" s="176">
        <f t="shared" si="82"/>
        <v>4.666786595469665</v>
      </c>
      <c r="BS118" s="121">
        <f t="shared" si="83"/>
        <v>0.9477827737415976</v>
      </c>
      <c r="BT118" s="177">
        <f t="shared" si="84"/>
        <v>5</v>
      </c>
      <c r="BV118" s="123">
        <f t="shared" si="85"/>
        <v>107.71999999999998</v>
      </c>
    </row>
    <row r="119" spans="1:74" ht="12.75">
      <c r="A119" s="97">
        <v>14</v>
      </c>
      <c r="B119" s="98" t="s">
        <v>99</v>
      </c>
      <c r="C119" s="99">
        <v>8.53</v>
      </c>
      <c r="D119" s="100">
        <v>1</v>
      </c>
      <c r="E119" s="100">
        <v>2</v>
      </c>
      <c r="F119" s="100">
        <v>1</v>
      </c>
      <c r="G119" s="100"/>
      <c r="H119" s="100">
        <v>1</v>
      </c>
      <c r="I119" s="100"/>
      <c r="J119" s="100"/>
      <c r="K119" s="100"/>
      <c r="L119" s="172">
        <f t="shared" si="70"/>
        <v>14.53</v>
      </c>
      <c r="M119" s="102">
        <v>15.07</v>
      </c>
      <c r="N119" s="103">
        <v>1</v>
      </c>
      <c r="O119" s="103">
        <v>3</v>
      </c>
      <c r="P119" s="103"/>
      <c r="Q119" s="103">
        <v>3</v>
      </c>
      <c r="R119" s="103"/>
      <c r="S119" s="103"/>
      <c r="T119" s="103"/>
      <c r="U119" s="103"/>
      <c r="V119" s="104">
        <f t="shared" si="71"/>
        <v>21.07</v>
      </c>
      <c r="W119" s="173">
        <v>10.76</v>
      </c>
      <c r="X119" s="106">
        <v>3</v>
      </c>
      <c r="Y119" s="106"/>
      <c r="Z119" s="106"/>
      <c r="AA119" s="106">
        <v>1</v>
      </c>
      <c r="AB119" s="106">
        <v>1</v>
      </c>
      <c r="AC119" s="106"/>
      <c r="AD119" s="106"/>
      <c r="AE119" s="106"/>
      <c r="AF119" s="174">
        <f t="shared" si="72"/>
        <v>17.759999999999998</v>
      </c>
      <c r="AG119" s="108">
        <v>19.13</v>
      </c>
      <c r="AH119" s="109"/>
      <c r="AI119" s="109">
        <v>7</v>
      </c>
      <c r="AJ119" s="109">
        <v>2</v>
      </c>
      <c r="AK119" s="109">
        <v>3</v>
      </c>
      <c r="AL119" s="109"/>
      <c r="AM119" s="109"/>
      <c r="AN119" s="109"/>
      <c r="AO119" s="109"/>
      <c r="AP119" s="110">
        <f t="shared" si="73"/>
        <v>27.13</v>
      </c>
      <c r="AQ119" s="175">
        <v>20.44</v>
      </c>
      <c r="AR119" s="112"/>
      <c r="AS119" s="112">
        <v>7</v>
      </c>
      <c r="AT119" s="112">
        <v>2</v>
      </c>
      <c r="AU119" s="112">
        <v>2</v>
      </c>
      <c r="AV119" s="112"/>
      <c r="AW119" s="112"/>
      <c r="AX119" s="112"/>
      <c r="AY119" s="112"/>
      <c r="AZ119" s="113">
        <f t="shared" si="74"/>
        <v>26.44</v>
      </c>
      <c r="BA119" s="114">
        <v>9.24</v>
      </c>
      <c r="BB119" s="115"/>
      <c r="BC119" s="115">
        <v>6</v>
      </c>
      <c r="BD119" s="115"/>
      <c r="BE119" s="115">
        <v>2</v>
      </c>
      <c r="BF119" s="115"/>
      <c r="BG119" s="115"/>
      <c r="BH119" s="115"/>
      <c r="BI119" s="115"/>
      <c r="BJ119" s="116">
        <f t="shared" si="75"/>
        <v>13.24</v>
      </c>
      <c r="BK119" s="90"/>
      <c r="BL119" s="117">
        <f t="shared" si="76"/>
        <v>0.5292498279421887</v>
      </c>
      <c r="BM119" s="118">
        <f t="shared" si="77"/>
        <v>0.673469387755102</v>
      </c>
      <c r="BN119" s="118">
        <f t="shared" si="78"/>
        <v>0.6193693693693695</v>
      </c>
      <c r="BO119" s="118">
        <f t="shared" si="79"/>
        <v>1</v>
      </c>
      <c r="BP119" s="118">
        <f t="shared" si="80"/>
        <v>0.7738275340393344</v>
      </c>
      <c r="BQ119" s="119">
        <f t="shared" si="81"/>
        <v>0.5385196374622356</v>
      </c>
      <c r="BR119" s="176">
        <f t="shared" si="82"/>
        <v>4.13443575656823</v>
      </c>
      <c r="BS119" s="121">
        <f t="shared" si="83"/>
        <v>0.8396670619180767</v>
      </c>
      <c r="BT119" s="177">
        <f t="shared" si="84"/>
        <v>6</v>
      </c>
      <c r="BV119" s="123">
        <f t="shared" si="85"/>
        <v>120.16999999999999</v>
      </c>
    </row>
    <row r="120" spans="1:74" ht="12.75">
      <c r="A120" s="97"/>
      <c r="B120" s="98" t="s">
        <v>137</v>
      </c>
      <c r="C120" s="99">
        <v>12.55</v>
      </c>
      <c r="D120" s="100">
        <v>1</v>
      </c>
      <c r="E120" s="100">
        <v>2</v>
      </c>
      <c r="F120" s="100"/>
      <c r="G120" s="100">
        <v>2</v>
      </c>
      <c r="H120" s="100"/>
      <c r="I120" s="100"/>
      <c r="J120" s="100"/>
      <c r="K120" s="100"/>
      <c r="L120" s="172">
        <f t="shared" si="70"/>
        <v>16.55</v>
      </c>
      <c r="M120" s="102">
        <v>17.2</v>
      </c>
      <c r="N120" s="103">
        <v>1</v>
      </c>
      <c r="O120" s="103">
        <v>4</v>
      </c>
      <c r="P120" s="103"/>
      <c r="Q120" s="103">
        <v>2</v>
      </c>
      <c r="R120" s="103"/>
      <c r="S120" s="103"/>
      <c r="T120" s="103"/>
      <c r="U120" s="103"/>
      <c r="V120" s="104">
        <f t="shared" si="71"/>
        <v>21.2</v>
      </c>
      <c r="W120" s="173">
        <v>12.65</v>
      </c>
      <c r="X120" s="106">
        <v>3</v>
      </c>
      <c r="Y120" s="106">
        <v>1</v>
      </c>
      <c r="Z120" s="106">
        <v>1</v>
      </c>
      <c r="AA120" s="106"/>
      <c r="AB120" s="106"/>
      <c r="AC120" s="106"/>
      <c r="AD120" s="106"/>
      <c r="AE120" s="106"/>
      <c r="AF120" s="174">
        <f t="shared" si="72"/>
        <v>13.65</v>
      </c>
      <c r="AG120" s="108">
        <v>32.81</v>
      </c>
      <c r="AH120" s="109"/>
      <c r="AI120" s="109">
        <v>6</v>
      </c>
      <c r="AJ120" s="109">
        <v>2</v>
      </c>
      <c r="AK120" s="109">
        <v>4</v>
      </c>
      <c r="AL120" s="109"/>
      <c r="AM120" s="109"/>
      <c r="AN120" s="109"/>
      <c r="AO120" s="109"/>
      <c r="AP120" s="110">
        <f t="shared" si="73"/>
        <v>42.81</v>
      </c>
      <c r="AQ120" s="175">
        <v>28.21</v>
      </c>
      <c r="AR120" s="112"/>
      <c r="AS120" s="112">
        <v>11</v>
      </c>
      <c r="AT120" s="112"/>
      <c r="AU120" s="112"/>
      <c r="AV120" s="112"/>
      <c r="AW120" s="112"/>
      <c r="AX120" s="112"/>
      <c r="AY120" s="112"/>
      <c r="AZ120" s="113">
        <f t="shared" si="74"/>
        <v>28.21</v>
      </c>
      <c r="BA120" s="114">
        <v>12.31</v>
      </c>
      <c r="BB120" s="115"/>
      <c r="BC120" s="115">
        <v>7</v>
      </c>
      <c r="BD120" s="115">
        <v>1</v>
      </c>
      <c r="BE120" s="115"/>
      <c r="BF120" s="115"/>
      <c r="BG120" s="115"/>
      <c r="BH120" s="115"/>
      <c r="BI120" s="115"/>
      <c r="BJ120" s="116">
        <f t="shared" si="75"/>
        <v>13.31</v>
      </c>
      <c r="BK120" s="90"/>
      <c r="BL120" s="117">
        <f t="shared" si="76"/>
        <v>0.4646525679758308</v>
      </c>
      <c r="BM120" s="118">
        <f t="shared" si="77"/>
        <v>0.6693396226415095</v>
      </c>
      <c r="BN120" s="118">
        <f t="shared" si="78"/>
        <v>0.8058608058608059</v>
      </c>
      <c r="BO120" s="118">
        <f t="shared" si="79"/>
        <v>0.6337304368138285</v>
      </c>
      <c r="BP120" s="118">
        <f t="shared" si="80"/>
        <v>0.7252747252747253</v>
      </c>
      <c r="BQ120" s="119">
        <f t="shared" si="81"/>
        <v>0.535687453042825</v>
      </c>
      <c r="BR120" s="176">
        <f t="shared" si="82"/>
        <v>3.8345456116095247</v>
      </c>
      <c r="BS120" s="121">
        <f t="shared" si="83"/>
        <v>0.7787620456735689</v>
      </c>
      <c r="BT120" s="177">
        <f t="shared" si="84"/>
        <v>7</v>
      </c>
      <c r="BV120" s="123">
        <f t="shared" si="85"/>
        <v>135.73000000000002</v>
      </c>
    </row>
    <row r="121" spans="1:74" ht="12.75">
      <c r="A121" s="97">
        <v>93</v>
      </c>
      <c r="B121" s="98" t="s">
        <v>105</v>
      </c>
      <c r="C121" s="99">
        <v>7.76</v>
      </c>
      <c r="D121" s="100">
        <v>1</v>
      </c>
      <c r="E121" s="100">
        <v>1</v>
      </c>
      <c r="F121" s="100"/>
      <c r="G121" s="100">
        <v>3</v>
      </c>
      <c r="H121" s="100"/>
      <c r="I121" s="100"/>
      <c r="J121" s="100"/>
      <c r="K121" s="100"/>
      <c r="L121" s="172">
        <f t="shared" si="70"/>
        <v>13.76</v>
      </c>
      <c r="M121" s="102">
        <v>13.56</v>
      </c>
      <c r="N121" s="103">
        <v>1</v>
      </c>
      <c r="O121" s="103">
        <v>3</v>
      </c>
      <c r="P121" s="103"/>
      <c r="Q121" s="103">
        <v>2</v>
      </c>
      <c r="R121" s="103">
        <v>1</v>
      </c>
      <c r="S121" s="103"/>
      <c r="T121" s="103"/>
      <c r="U121" s="103"/>
      <c r="V121" s="104">
        <f t="shared" si="71"/>
        <v>22.560000000000002</v>
      </c>
      <c r="W121" s="173">
        <v>11.32</v>
      </c>
      <c r="X121" s="106">
        <v>3</v>
      </c>
      <c r="Y121" s="106">
        <v>2</v>
      </c>
      <c r="Z121" s="106"/>
      <c r="AA121" s="106"/>
      <c r="AB121" s="106"/>
      <c r="AC121" s="106"/>
      <c r="AD121" s="106">
        <v>1</v>
      </c>
      <c r="AE121" s="106"/>
      <c r="AF121" s="174">
        <f t="shared" si="72"/>
        <v>21.32</v>
      </c>
      <c r="AG121" s="108">
        <v>21.45</v>
      </c>
      <c r="AH121" s="109"/>
      <c r="AI121" s="109">
        <v>2</v>
      </c>
      <c r="AJ121" s="109">
        <v>5</v>
      </c>
      <c r="AK121" s="109">
        <v>3</v>
      </c>
      <c r="AL121" s="109">
        <v>2</v>
      </c>
      <c r="AM121" s="109"/>
      <c r="AN121" s="109"/>
      <c r="AO121" s="109"/>
      <c r="AP121" s="110">
        <f t="shared" si="73"/>
        <v>42.45</v>
      </c>
      <c r="AQ121" s="175">
        <v>18.17</v>
      </c>
      <c r="AR121" s="112"/>
      <c r="AS121" s="112">
        <v>4</v>
      </c>
      <c r="AT121" s="112">
        <v>1</v>
      </c>
      <c r="AU121" s="112">
        <v>1</v>
      </c>
      <c r="AV121" s="112">
        <v>5</v>
      </c>
      <c r="AW121" s="112"/>
      <c r="AX121" s="112"/>
      <c r="AY121" s="112"/>
      <c r="AZ121" s="113">
        <f t="shared" si="74"/>
        <v>46.17</v>
      </c>
      <c r="BA121" s="114">
        <v>11.28</v>
      </c>
      <c r="BB121" s="115"/>
      <c r="BC121" s="115">
        <v>6</v>
      </c>
      <c r="BD121" s="115">
        <v>2</v>
      </c>
      <c r="BE121" s="115"/>
      <c r="BF121" s="115"/>
      <c r="BG121" s="115"/>
      <c r="BH121" s="115"/>
      <c r="BI121" s="115"/>
      <c r="BJ121" s="116">
        <f t="shared" si="75"/>
        <v>13.28</v>
      </c>
      <c r="BK121" s="90"/>
      <c r="BL121" s="117">
        <f t="shared" si="76"/>
        <v>0.5588662790697675</v>
      </c>
      <c r="BM121" s="118">
        <f t="shared" si="77"/>
        <v>0.6289893617021276</v>
      </c>
      <c r="BN121" s="118">
        <f t="shared" si="78"/>
        <v>0.5159474671669794</v>
      </c>
      <c r="BO121" s="118">
        <f t="shared" si="79"/>
        <v>0.6391048292108362</v>
      </c>
      <c r="BP121" s="118">
        <f t="shared" si="80"/>
        <v>0.44314489928525014</v>
      </c>
      <c r="BQ121" s="119">
        <f t="shared" si="81"/>
        <v>0.5368975903614458</v>
      </c>
      <c r="BR121" s="176">
        <f t="shared" si="82"/>
        <v>3.3229504267964063</v>
      </c>
      <c r="BS121" s="121">
        <f t="shared" si="83"/>
        <v>0.6748616222503666</v>
      </c>
      <c r="BT121" s="177">
        <f t="shared" si="84"/>
        <v>8</v>
      </c>
      <c r="BV121" s="123">
        <f t="shared" si="85"/>
        <v>159.54</v>
      </c>
    </row>
    <row r="122" spans="1:74" ht="12.75">
      <c r="A122" s="97">
        <v>49</v>
      </c>
      <c r="B122" s="98" t="s">
        <v>104</v>
      </c>
      <c r="C122" s="99">
        <v>7.68</v>
      </c>
      <c r="D122" s="100">
        <v>1</v>
      </c>
      <c r="E122" s="100">
        <v>2</v>
      </c>
      <c r="F122" s="100"/>
      <c r="G122" s="100">
        <v>2</v>
      </c>
      <c r="H122" s="100"/>
      <c r="I122" s="100"/>
      <c r="J122" s="100"/>
      <c r="K122" s="100"/>
      <c r="L122" s="172">
        <f t="shared" si="70"/>
        <v>11.68</v>
      </c>
      <c r="M122" s="102">
        <v>11.94</v>
      </c>
      <c r="N122" s="103">
        <v>1</v>
      </c>
      <c r="O122" s="103">
        <v>2</v>
      </c>
      <c r="P122" s="103"/>
      <c r="Q122" s="103">
        <v>1</v>
      </c>
      <c r="R122" s="103">
        <v>3</v>
      </c>
      <c r="S122" s="103"/>
      <c r="T122" s="103">
        <v>2</v>
      </c>
      <c r="U122" s="103"/>
      <c r="V122" s="104">
        <f t="shared" si="71"/>
        <v>48.94</v>
      </c>
      <c r="W122" s="173">
        <v>10.33</v>
      </c>
      <c r="X122" s="106">
        <v>3</v>
      </c>
      <c r="Y122" s="106"/>
      <c r="Z122" s="106"/>
      <c r="AA122" s="106">
        <v>1</v>
      </c>
      <c r="AB122" s="106">
        <v>1</v>
      </c>
      <c r="AC122" s="106"/>
      <c r="AD122" s="106"/>
      <c r="AE122" s="106"/>
      <c r="AF122" s="174">
        <f t="shared" si="72"/>
        <v>17.33</v>
      </c>
      <c r="AG122" s="108">
        <v>20.26</v>
      </c>
      <c r="AH122" s="109"/>
      <c r="AI122" s="109">
        <v>2</v>
      </c>
      <c r="AJ122" s="109">
        <v>2</v>
      </c>
      <c r="AK122" s="109">
        <v>5</v>
      </c>
      <c r="AL122" s="109">
        <v>3</v>
      </c>
      <c r="AM122" s="109"/>
      <c r="AN122" s="109"/>
      <c r="AO122" s="109"/>
      <c r="AP122" s="110">
        <f t="shared" si="73"/>
        <v>47.260000000000005</v>
      </c>
      <c r="AQ122" s="175">
        <v>19.78</v>
      </c>
      <c r="AR122" s="112"/>
      <c r="AS122" s="112">
        <v>8</v>
      </c>
      <c r="AT122" s="112">
        <v>1</v>
      </c>
      <c r="AU122" s="112"/>
      <c r="AV122" s="112">
        <v>2</v>
      </c>
      <c r="AW122" s="112"/>
      <c r="AX122" s="112"/>
      <c r="AY122" s="112"/>
      <c r="AZ122" s="113">
        <f t="shared" si="74"/>
        <v>30.78</v>
      </c>
      <c r="BA122" s="114">
        <v>11.64</v>
      </c>
      <c r="BB122" s="115"/>
      <c r="BC122" s="115">
        <v>4</v>
      </c>
      <c r="BD122" s="115">
        <v>4</v>
      </c>
      <c r="BE122" s="115"/>
      <c r="BF122" s="115"/>
      <c r="BG122" s="115"/>
      <c r="BH122" s="115"/>
      <c r="BI122" s="115"/>
      <c r="BJ122" s="116">
        <f t="shared" si="75"/>
        <v>15.64</v>
      </c>
      <c r="BK122" s="90"/>
      <c r="BL122" s="117">
        <f t="shared" si="76"/>
        <v>0.6583904109589042</v>
      </c>
      <c r="BM122" s="118">
        <f t="shared" si="77"/>
        <v>0.28994687372292605</v>
      </c>
      <c r="BN122" s="118">
        <f t="shared" si="78"/>
        <v>0.6347374495095212</v>
      </c>
      <c r="BO122" s="118">
        <f t="shared" si="79"/>
        <v>0.5740584003385526</v>
      </c>
      <c r="BP122" s="118">
        <f t="shared" si="80"/>
        <v>0.6647173489278753</v>
      </c>
      <c r="BQ122" s="119">
        <f t="shared" si="81"/>
        <v>0.45588235294117646</v>
      </c>
      <c r="BR122" s="176">
        <f t="shared" si="82"/>
        <v>3.2777328363989557</v>
      </c>
      <c r="BS122" s="121">
        <f t="shared" si="83"/>
        <v>0.6656783325558239</v>
      </c>
      <c r="BT122" s="177">
        <f t="shared" si="84"/>
        <v>9</v>
      </c>
      <c r="BV122" s="123">
        <f t="shared" si="85"/>
        <v>171.63</v>
      </c>
    </row>
    <row r="123" spans="1:74" ht="12.75">
      <c r="A123" s="97">
        <v>53</v>
      </c>
      <c r="B123" s="98" t="s">
        <v>118</v>
      </c>
      <c r="C123" s="99">
        <v>7.93</v>
      </c>
      <c r="D123" s="100">
        <v>1</v>
      </c>
      <c r="E123" s="100">
        <v>1</v>
      </c>
      <c r="F123" s="100"/>
      <c r="G123" s="100">
        <v>3</v>
      </c>
      <c r="H123" s="100"/>
      <c r="I123" s="100"/>
      <c r="J123" s="100"/>
      <c r="K123" s="100"/>
      <c r="L123" s="172">
        <f t="shared" si="70"/>
        <v>13.93</v>
      </c>
      <c r="M123" s="102">
        <v>11.53</v>
      </c>
      <c r="N123" s="103">
        <v>1</v>
      </c>
      <c r="O123" s="103">
        <v>4</v>
      </c>
      <c r="P123" s="103"/>
      <c r="Q123" s="103">
        <v>1</v>
      </c>
      <c r="R123" s="103">
        <v>1</v>
      </c>
      <c r="S123" s="103"/>
      <c r="T123" s="103">
        <v>1</v>
      </c>
      <c r="U123" s="103"/>
      <c r="V123" s="104">
        <f t="shared" si="71"/>
        <v>28.53</v>
      </c>
      <c r="W123" s="173">
        <v>13.25</v>
      </c>
      <c r="X123" s="106">
        <v>3</v>
      </c>
      <c r="Y123" s="106"/>
      <c r="Z123" s="106"/>
      <c r="AA123" s="106"/>
      <c r="AB123" s="106">
        <v>2</v>
      </c>
      <c r="AC123" s="106"/>
      <c r="AD123" s="106"/>
      <c r="AE123" s="106"/>
      <c r="AF123" s="174">
        <f t="shared" si="72"/>
        <v>23.25</v>
      </c>
      <c r="AG123" s="108">
        <v>31.27</v>
      </c>
      <c r="AH123" s="109"/>
      <c r="AI123" s="109">
        <v>10</v>
      </c>
      <c r="AJ123" s="109"/>
      <c r="AK123" s="109">
        <v>2</v>
      </c>
      <c r="AL123" s="109"/>
      <c r="AM123" s="109"/>
      <c r="AN123" s="109"/>
      <c r="AO123" s="109"/>
      <c r="AP123" s="110">
        <f t="shared" si="73"/>
        <v>35.269999999999996</v>
      </c>
      <c r="AQ123" s="175">
        <v>22.95</v>
      </c>
      <c r="AR123" s="112"/>
      <c r="AS123" s="112">
        <v>5</v>
      </c>
      <c r="AT123" s="112">
        <v>1</v>
      </c>
      <c r="AU123" s="112"/>
      <c r="AV123" s="112">
        <v>5</v>
      </c>
      <c r="AW123" s="112"/>
      <c r="AX123" s="112"/>
      <c r="AY123" s="112"/>
      <c r="AZ123" s="113">
        <f t="shared" si="74"/>
        <v>48.95</v>
      </c>
      <c r="BA123" s="114">
        <v>12.09</v>
      </c>
      <c r="BB123" s="115"/>
      <c r="BC123" s="115">
        <v>7</v>
      </c>
      <c r="BD123" s="115"/>
      <c r="BE123" s="115">
        <v>1</v>
      </c>
      <c r="BF123" s="115"/>
      <c r="BG123" s="115"/>
      <c r="BH123" s="115"/>
      <c r="BI123" s="115"/>
      <c r="BJ123" s="116">
        <f t="shared" si="75"/>
        <v>14.09</v>
      </c>
      <c r="BK123" s="90"/>
      <c r="BL123" s="117">
        <f t="shared" si="76"/>
        <v>0.552045944005743</v>
      </c>
      <c r="BM123" s="118">
        <f t="shared" si="77"/>
        <v>0.4973711882229232</v>
      </c>
      <c r="BN123" s="118">
        <f t="shared" si="78"/>
        <v>0.4731182795698925</v>
      </c>
      <c r="BO123" s="118">
        <f t="shared" si="79"/>
        <v>0.7692089594556281</v>
      </c>
      <c r="BP123" s="118">
        <f t="shared" si="80"/>
        <v>0.41797752808988764</v>
      </c>
      <c r="BQ123" s="119">
        <f t="shared" si="81"/>
        <v>0.5060326472675657</v>
      </c>
      <c r="BR123" s="176">
        <f t="shared" si="82"/>
        <v>3.2157545466116404</v>
      </c>
      <c r="BS123" s="121">
        <f t="shared" si="83"/>
        <v>0.6530910941628348</v>
      </c>
      <c r="BT123" s="177">
        <f t="shared" si="84"/>
        <v>10</v>
      </c>
      <c r="BV123" s="123">
        <f t="shared" si="85"/>
        <v>164.02</v>
      </c>
    </row>
    <row r="124" spans="1:74" ht="12.75">
      <c r="A124" s="97">
        <v>94</v>
      </c>
      <c r="B124" s="98" t="s">
        <v>106</v>
      </c>
      <c r="C124" s="99">
        <v>11.19</v>
      </c>
      <c r="D124" s="100">
        <v>1</v>
      </c>
      <c r="E124" s="100"/>
      <c r="F124" s="100">
        <v>1</v>
      </c>
      <c r="G124" s="100">
        <v>3</v>
      </c>
      <c r="H124" s="100"/>
      <c r="I124" s="100"/>
      <c r="J124" s="100">
        <v>1</v>
      </c>
      <c r="K124" s="100">
        <v>1</v>
      </c>
      <c r="L124" s="172">
        <f t="shared" si="70"/>
        <v>31.189999999999998</v>
      </c>
      <c r="M124" s="102">
        <v>14.26</v>
      </c>
      <c r="N124" s="103">
        <v>1</v>
      </c>
      <c r="O124" s="103">
        <v>2</v>
      </c>
      <c r="P124" s="103"/>
      <c r="Q124" s="103"/>
      <c r="R124" s="103">
        <v>4</v>
      </c>
      <c r="S124" s="103"/>
      <c r="T124" s="103"/>
      <c r="U124" s="103"/>
      <c r="V124" s="104">
        <f t="shared" si="71"/>
        <v>34.26</v>
      </c>
      <c r="W124" s="173">
        <v>14.06</v>
      </c>
      <c r="X124" s="106">
        <v>3</v>
      </c>
      <c r="Y124" s="106"/>
      <c r="Z124" s="106"/>
      <c r="AA124" s="106"/>
      <c r="AB124" s="106">
        <v>2</v>
      </c>
      <c r="AC124" s="106"/>
      <c r="AD124" s="106"/>
      <c r="AE124" s="106"/>
      <c r="AF124" s="174">
        <f t="shared" si="72"/>
        <v>24.060000000000002</v>
      </c>
      <c r="AG124" s="108">
        <v>20.77</v>
      </c>
      <c r="AH124" s="109"/>
      <c r="AI124" s="109">
        <v>4</v>
      </c>
      <c r="AJ124" s="109"/>
      <c r="AK124" s="109">
        <v>5</v>
      </c>
      <c r="AL124" s="109">
        <v>3</v>
      </c>
      <c r="AM124" s="109"/>
      <c r="AN124" s="109"/>
      <c r="AO124" s="109"/>
      <c r="AP124" s="110">
        <f t="shared" si="73"/>
        <v>45.769999999999996</v>
      </c>
      <c r="AQ124" s="175">
        <v>20.13</v>
      </c>
      <c r="AR124" s="112"/>
      <c r="AS124" s="112">
        <v>6</v>
      </c>
      <c r="AT124" s="112">
        <v>1</v>
      </c>
      <c r="AU124" s="112"/>
      <c r="AV124" s="112">
        <v>4</v>
      </c>
      <c r="AW124" s="112"/>
      <c r="AX124" s="112"/>
      <c r="AY124" s="112">
        <v>2</v>
      </c>
      <c r="AZ124" s="113">
        <f t="shared" si="74"/>
        <v>47.129999999999995</v>
      </c>
      <c r="BA124" s="114">
        <v>11.18</v>
      </c>
      <c r="BB124" s="115"/>
      <c r="BC124" s="115">
        <v>6</v>
      </c>
      <c r="BD124" s="115">
        <v>2</v>
      </c>
      <c r="BE124" s="115"/>
      <c r="BF124" s="115"/>
      <c r="BG124" s="115"/>
      <c r="BH124" s="115"/>
      <c r="BI124" s="115"/>
      <c r="BJ124" s="116">
        <f t="shared" si="75"/>
        <v>13.18</v>
      </c>
      <c r="BK124" s="90"/>
      <c r="BL124" s="117">
        <f t="shared" si="76"/>
        <v>0.24655338249438927</v>
      </c>
      <c r="BM124" s="118">
        <f t="shared" si="77"/>
        <v>0.4141856392294221</v>
      </c>
      <c r="BN124" s="118">
        <f t="shared" si="78"/>
        <v>0.45719035743973396</v>
      </c>
      <c r="BO124" s="118">
        <f t="shared" si="79"/>
        <v>0.5927463403976404</v>
      </c>
      <c r="BP124" s="118">
        <f t="shared" si="80"/>
        <v>0.43411839592616175</v>
      </c>
      <c r="BQ124" s="119">
        <f t="shared" si="81"/>
        <v>0.5409711684370258</v>
      </c>
      <c r="BR124" s="176">
        <f t="shared" si="82"/>
        <v>2.6857652839243737</v>
      </c>
      <c r="BS124" s="121">
        <f t="shared" si="83"/>
        <v>0.5454549974253861</v>
      </c>
      <c r="BT124" s="177">
        <f t="shared" si="84"/>
        <v>11</v>
      </c>
      <c r="BV124" s="123">
        <f t="shared" si="85"/>
        <v>195.58999999999997</v>
      </c>
    </row>
    <row r="125" spans="1:74" ht="12.75">
      <c r="A125" s="97">
        <v>77</v>
      </c>
      <c r="B125" s="98" t="s">
        <v>98</v>
      </c>
      <c r="C125" s="99">
        <v>13.21</v>
      </c>
      <c r="D125" s="100">
        <v>1</v>
      </c>
      <c r="E125" s="100">
        <v>2</v>
      </c>
      <c r="F125" s="100"/>
      <c r="G125" s="100">
        <v>1</v>
      </c>
      <c r="H125" s="100">
        <v>1</v>
      </c>
      <c r="I125" s="100"/>
      <c r="J125" s="100">
        <v>1</v>
      </c>
      <c r="K125" s="100"/>
      <c r="L125" s="172">
        <f t="shared" si="70"/>
        <v>30.21</v>
      </c>
      <c r="M125" s="102">
        <v>22.47</v>
      </c>
      <c r="N125" s="103">
        <v>1</v>
      </c>
      <c r="O125" s="103">
        <v>3</v>
      </c>
      <c r="P125" s="103"/>
      <c r="Q125" s="103"/>
      <c r="R125" s="103">
        <v>3</v>
      </c>
      <c r="S125" s="103"/>
      <c r="T125" s="103">
        <v>1</v>
      </c>
      <c r="U125" s="103">
        <v>2</v>
      </c>
      <c r="V125" s="104">
        <f t="shared" si="71"/>
        <v>53.47</v>
      </c>
      <c r="W125" s="173">
        <v>13.46</v>
      </c>
      <c r="X125" s="106">
        <v>3</v>
      </c>
      <c r="Y125" s="106">
        <v>1</v>
      </c>
      <c r="Z125" s="106"/>
      <c r="AA125" s="106">
        <v>1</v>
      </c>
      <c r="AB125" s="106"/>
      <c r="AC125" s="106"/>
      <c r="AD125" s="106"/>
      <c r="AE125" s="106"/>
      <c r="AF125" s="174">
        <f t="shared" si="72"/>
        <v>15.46</v>
      </c>
      <c r="AG125" s="108">
        <v>24.24</v>
      </c>
      <c r="AH125" s="109"/>
      <c r="AI125" s="109">
        <v>4</v>
      </c>
      <c r="AJ125" s="109">
        <v>1</v>
      </c>
      <c r="AK125" s="109">
        <v>3</v>
      </c>
      <c r="AL125" s="109">
        <v>4</v>
      </c>
      <c r="AM125" s="109"/>
      <c r="AN125" s="109"/>
      <c r="AO125" s="109"/>
      <c r="AP125" s="110">
        <f t="shared" si="73"/>
        <v>51.239999999999995</v>
      </c>
      <c r="AQ125" s="175">
        <v>24.78</v>
      </c>
      <c r="AR125" s="112"/>
      <c r="AS125" s="112">
        <v>4</v>
      </c>
      <c r="AT125" s="112"/>
      <c r="AU125" s="112"/>
      <c r="AV125" s="112">
        <v>7</v>
      </c>
      <c r="AW125" s="112"/>
      <c r="AX125" s="112"/>
      <c r="AY125" s="112"/>
      <c r="AZ125" s="113">
        <f t="shared" si="74"/>
        <v>59.78</v>
      </c>
      <c r="BA125" s="114">
        <v>12.16</v>
      </c>
      <c r="BB125" s="115"/>
      <c r="BC125" s="115">
        <v>5</v>
      </c>
      <c r="BD125" s="115">
        <v>3</v>
      </c>
      <c r="BE125" s="115"/>
      <c r="BF125" s="115"/>
      <c r="BG125" s="115"/>
      <c r="BH125" s="115"/>
      <c r="BI125" s="115"/>
      <c r="BJ125" s="116">
        <f t="shared" si="75"/>
        <v>15.16</v>
      </c>
      <c r="BK125" s="90"/>
      <c r="BL125" s="117">
        <f t="shared" si="76"/>
        <v>0.25455147302217807</v>
      </c>
      <c r="BM125" s="118">
        <f t="shared" si="77"/>
        <v>0.2653824574527773</v>
      </c>
      <c r="BN125" s="118">
        <f t="shared" si="78"/>
        <v>0.7115135834411384</v>
      </c>
      <c r="BO125" s="118">
        <f t="shared" si="79"/>
        <v>0.5294691647150664</v>
      </c>
      <c r="BP125" s="118">
        <f t="shared" si="80"/>
        <v>0.34225493476078955</v>
      </c>
      <c r="BQ125" s="119">
        <f t="shared" si="81"/>
        <v>0.4703166226912929</v>
      </c>
      <c r="BR125" s="176">
        <f t="shared" si="82"/>
        <v>2.5734882360832425</v>
      </c>
      <c r="BS125" s="121">
        <f t="shared" si="83"/>
        <v>0.5226525294630224</v>
      </c>
      <c r="BT125" s="177">
        <f t="shared" si="84"/>
        <v>12</v>
      </c>
      <c r="BV125" s="123">
        <f t="shared" si="85"/>
        <v>225.32</v>
      </c>
    </row>
    <row r="126" spans="1:74" ht="12.75">
      <c r="A126" s="97">
        <v>75</v>
      </c>
      <c r="B126" s="98" t="s">
        <v>102</v>
      </c>
      <c r="C126" s="99">
        <v>10.06</v>
      </c>
      <c r="D126" s="100">
        <v>1</v>
      </c>
      <c r="E126" s="100">
        <v>4</v>
      </c>
      <c r="F126" s="100"/>
      <c r="G126" s="100"/>
      <c r="H126" s="100"/>
      <c r="I126" s="100"/>
      <c r="J126" s="100"/>
      <c r="K126" s="100">
        <v>2</v>
      </c>
      <c r="L126" s="172">
        <f t="shared" si="70"/>
        <v>16.060000000000002</v>
      </c>
      <c r="M126" s="102">
        <v>9.75</v>
      </c>
      <c r="N126" s="103">
        <v>1</v>
      </c>
      <c r="O126" s="103">
        <v>2</v>
      </c>
      <c r="P126" s="103">
        <v>1</v>
      </c>
      <c r="Q126" s="103">
        <v>1</v>
      </c>
      <c r="R126" s="103">
        <v>2</v>
      </c>
      <c r="S126" s="103"/>
      <c r="T126" s="103">
        <v>1</v>
      </c>
      <c r="U126" s="103"/>
      <c r="V126" s="104">
        <f t="shared" si="71"/>
        <v>32.75</v>
      </c>
      <c r="W126" s="173">
        <v>8.29</v>
      </c>
      <c r="X126" s="106">
        <v>3</v>
      </c>
      <c r="Y126" s="106"/>
      <c r="Z126" s="106"/>
      <c r="AA126" s="106">
        <v>1</v>
      </c>
      <c r="AB126" s="106">
        <v>1</v>
      </c>
      <c r="AC126" s="106"/>
      <c r="AD126" s="106">
        <v>2</v>
      </c>
      <c r="AE126" s="106">
        <v>2</v>
      </c>
      <c r="AF126" s="174">
        <f t="shared" si="72"/>
        <v>41.29</v>
      </c>
      <c r="AG126" s="108">
        <v>24.33</v>
      </c>
      <c r="AH126" s="109"/>
      <c r="AI126" s="109"/>
      <c r="AJ126" s="109">
        <v>3</v>
      </c>
      <c r="AK126" s="109"/>
      <c r="AL126" s="109">
        <v>9</v>
      </c>
      <c r="AM126" s="109"/>
      <c r="AN126" s="109"/>
      <c r="AO126" s="109"/>
      <c r="AP126" s="110">
        <f t="shared" si="73"/>
        <v>72.33</v>
      </c>
      <c r="AQ126" s="175">
        <v>28.52</v>
      </c>
      <c r="AR126" s="112"/>
      <c r="AS126" s="112">
        <v>1</v>
      </c>
      <c r="AT126" s="112">
        <v>1</v>
      </c>
      <c r="AU126" s="112">
        <v>3</v>
      </c>
      <c r="AV126" s="112">
        <v>6</v>
      </c>
      <c r="AW126" s="112"/>
      <c r="AX126" s="112">
        <v>1</v>
      </c>
      <c r="AY126" s="112"/>
      <c r="AZ126" s="113">
        <f t="shared" si="74"/>
        <v>75.52</v>
      </c>
      <c r="BA126" s="114">
        <v>17.87</v>
      </c>
      <c r="BB126" s="115"/>
      <c r="BC126" s="115">
        <v>2</v>
      </c>
      <c r="BD126" s="115">
        <v>3</v>
      </c>
      <c r="BE126" s="115">
        <v>2</v>
      </c>
      <c r="BF126" s="115">
        <v>1</v>
      </c>
      <c r="BG126" s="115"/>
      <c r="BH126" s="115"/>
      <c r="BI126" s="115"/>
      <c r="BJ126" s="116">
        <f t="shared" si="75"/>
        <v>29.87</v>
      </c>
      <c r="BK126" s="90"/>
      <c r="BL126" s="117">
        <f t="shared" si="76"/>
        <v>0.47882938978829387</v>
      </c>
      <c r="BM126" s="118">
        <f t="shared" si="77"/>
        <v>0.4332824427480916</v>
      </c>
      <c r="BN126" s="118">
        <f t="shared" si="78"/>
        <v>0.2664083313150884</v>
      </c>
      <c r="BO126" s="118">
        <f t="shared" si="79"/>
        <v>0.3750864095119591</v>
      </c>
      <c r="BP126" s="118">
        <f t="shared" si="80"/>
        <v>0.27092161016949157</v>
      </c>
      <c r="BQ126" s="119">
        <f t="shared" si="81"/>
        <v>0.23870103783059926</v>
      </c>
      <c r="BR126" s="176">
        <f t="shared" si="82"/>
        <v>2.0632292213635237</v>
      </c>
      <c r="BS126" s="121">
        <f t="shared" si="83"/>
        <v>0.4190234702797325</v>
      </c>
      <c r="BT126" s="177">
        <f t="shared" si="84"/>
        <v>13</v>
      </c>
      <c r="BV126" s="123">
        <f t="shared" si="85"/>
        <v>267.82</v>
      </c>
    </row>
    <row r="127" spans="1:74" ht="12.75">
      <c r="A127" s="97">
        <v>6</v>
      </c>
      <c r="B127" s="98" t="s">
        <v>103</v>
      </c>
      <c r="C127" s="99">
        <v>35.58</v>
      </c>
      <c r="D127" s="100">
        <v>1</v>
      </c>
      <c r="E127" s="100">
        <v>2</v>
      </c>
      <c r="F127" s="100">
        <v>1</v>
      </c>
      <c r="G127" s="100">
        <v>1</v>
      </c>
      <c r="H127" s="100"/>
      <c r="I127" s="100"/>
      <c r="J127" s="100">
        <v>1</v>
      </c>
      <c r="K127" s="100"/>
      <c r="L127" s="172">
        <f t="shared" si="70"/>
        <v>48.58</v>
      </c>
      <c r="M127" s="102">
        <v>15.69</v>
      </c>
      <c r="N127" s="103"/>
      <c r="O127" s="103">
        <v>4</v>
      </c>
      <c r="P127" s="103"/>
      <c r="Q127" s="103"/>
      <c r="R127" s="103">
        <v>2</v>
      </c>
      <c r="S127" s="103">
        <v>1</v>
      </c>
      <c r="T127" s="103">
        <v>1</v>
      </c>
      <c r="U127" s="103"/>
      <c r="V127" s="104">
        <f t="shared" si="71"/>
        <v>45.69</v>
      </c>
      <c r="W127" s="173">
        <v>40.57</v>
      </c>
      <c r="X127" s="106">
        <v>3</v>
      </c>
      <c r="Y127" s="106"/>
      <c r="Z127" s="106"/>
      <c r="AA127" s="106">
        <v>1</v>
      </c>
      <c r="AB127" s="106">
        <v>1</v>
      </c>
      <c r="AC127" s="106"/>
      <c r="AD127" s="106"/>
      <c r="AE127" s="106"/>
      <c r="AF127" s="174">
        <f t="shared" si="72"/>
        <v>47.57</v>
      </c>
      <c r="AG127" s="108">
        <v>29.31</v>
      </c>
      <c r="AH127" s="109"/>
      <c r="AI127" s="109">
        <v>2</v>
      </c>
      <c r="AJ127" s="109">
        <v>4</v>
      </c>
      <c r="AK127" s="109">
        <v>4</v>
      </c>
      <c r="AL127" s="109">
        <v>2</v>
      </c>
      <c r="AM127" s="109"/>
      <c r="AN127" s="109"/>
      <c r="AO127" s="109"/>
      <c r="AP127" s="110">
        <f t="shared" si="73"/>
        <v>51.31</v>
      </c>
      <c r="AQ127" s="175">
        <v>28.86</v>
      </c>
      <c r="AR127" s="112"/>
      <c r="AS127" s="112">
        <v>4</v>
      </c>
      <c r="AT127" s="112">
        <v>1</v>
      </c>
      <c r="AU127" s="112">
        <v>1</v>
      </c>
      <c r="AV127" s="112">
        <v>5</v>
      </c>
      <c r="AW127" s="112"/>
      <c r="AX127" s="112"/>
      <c r="AY127" s="112"/>
      <c r="AZ127" s="113">
        <f t="shared" si="74"/>
        <v>56.86</v>
      </c>
      <c r="BA127" s="114">
        <v>19.64</v>
      </c>
      <c r="BB127" s="115"/>
      <c r="BC127" s="115">
        <v>3</v>
      </c>
      <c r="BD127" s="115">
        <v>2</v>
      </c>
      <c r="BE127" s="115">
        <v>3</v>
      </c>
      <c r="BF127" s="115"/>
      <c r="BG127" s="115"/>
      <c r="BH127" s="115"/>
      <c r="BI127" s="115"/>
      <c r="BJ127" s="116">
        <f t="shared" si="75"/>
        <v>27.64</v>
      </c>
      <c r="BK127" s="90"/>
      <c r="BL127" s="117">
        <f t="shared" si="76"/>
        <v>0.15829559489501854</v>
      </c>
      <c r="BM127" s="118">
        <f t="shared" si="77"/>
        <v>0.31057124097176625</v>
      </c>
      <c r="BN127" s="118">
        <f t="shared" si="78"/>
        <v>0.2312381753205802</v>
      </c>
      <c r="BO127" s="118">
        <f t="shared" si="79"/>
        <v>0.528746832976028</v>
      </c>
      <c r="BP127" s="118">
        <f t="shared" si="80"/>
        <v>0.35983116426310235</v>
      </c>
      <c r="BQ127" s="119">
        <f t="shared" si="81"/>
        <v>0.2579594790159189</v>
      </c>
      <c r="BR127" s="176">
        <f t="shared" si="82"/>
        <v>1.8466424874424145</v>
      </c>
      <c r="BS127" s="121">
        <f t="shared" si="83"/>
        <v>0.3750366345348417</v>
      </c>
      <c r="BT127" s="177">
        <f t="shared" si="84"/>
        <v>14</v>
      </c>
      <c r="BV127" s="123">
        <f t="shared" si="85"/>
        <v>277.65</v>
      </c>
    </row>
    <row r="128" spans="1:74" ht="12.75" hidden="1">
      <c r="A128" s="97"/>
      <c r="B128" s="98"/>
      <c r="C128" s="99">
        <v>9999</v>
      </c>
      <c r="D128" s="100"/>
      <c r="E128" s="100"/>
      <c r="F128" s="100"/>
      <c r="G128" s="100"/>
      <c r="H128" s="100"/>
      <c r="I128" s="100"/>
      <c r="J128" s="100"/>
      <c r="K128" s="100"/>
      <c r="L128" s="172">
        <f t="shared" si="70"/>
        <v>9999</v>
      </c>
      <c r="M128" s="102">
        <v>9999</v>
      </c>
      <c r="N128" s="103"/>
      <c r="O128" s="103"/>
      <c r="P128" s="103"/>
      <c r="Q128" s="103"/>
      <c r="R128" s="103"/>
      <c r="S128" s="103"/>
      <c r="T128" s="103"/>
      <c r="U128" s="103"/>
      <c r="V128" s="104">
        <f t="shared" si="71"/>
        <v>9999</v>
      </c>
      <c r="W128" s="173">
        <v>9999</v>
      </c>
      <c r="X128" s="106"/>
      <c r="Y128" s="106"/>
      <c r="Z128" s="106"/>
      <c r="AA128" s="106"/>
      <c r="AB128" s="106"/>
      <c r="AC128" s="106"/>
      <c r="AD128" s="106"/>
      <c r="AE128" s="106"/>
      <c r="AF128" s="174">
        <f t="shared" si="72"/>
        <v>9999</v>
      </c>
      <c r="AG128" s="108">
        <v>9999</v>
      </c>
      <c r="AH128" s="109"/>
      <c r="AI128" s="109"/>
      <c r="AJ128" s="109"/>
      <c r="AK128" s="109"/>
      <c r="AL128" s="109"/>
      <c r="AM128" s="109"/>
      <c r="AN128" s="109"/>
      <c r="AO128" s="109"/>
      <c r="AP128" s="110">
        <f t="shared" si="73"/>
        <v>9999</v>
      </c>
      <c r="AQ128" s="175">
        <v>9999</v>
      </c>
      <c r="AR128" s="112"/>
      <c r="AS128" s="112"/>
      <c r="AT128" s="112"/>
      <c r="AU128" s="112"/>
      <c r="AV128" s="112"/>
      <c r="AW128" s="112"/>
      <c r="AX128" s="112"/>
      <c r="AY128" s="112"/>
      <c r="AZ128" s="113">
        <f t="shared" si="74"/>
        <v>9999</v>
      </c>
      <c r="BA128" s="114">
        <v>9999</v>
      </c>
      <c r="BB128" s="115"/>
      <c r="BC128" s="115"/>
      <c r="BD128" s="115"/>
      <c r="BE128" s="115"/>
      <c r="BF128" s="115"/>
      <c r="BG128" s="115"/>
      <c r="BH128" s="115"/>
      <c r="BI128" s="115"/>
      <c r="BJ128" s="116">
        <f t="shared" si="75"/>
        <v>9999</v>
      </c>
      <c r="BK128" s="90"/>
      <c r="BL128" s="117">
        <f t="shared" si="76"/>
        <v>0.0007690769076907692</v>
      </c>
      <c r="BM128" s="118">
        <f t="shared" si="77"/>
        <v>0.001419141914191419</v>
      </c>
      <c r="BN128" s="118">
        <f t="shared" si="78"/>
        <v>0.0011001100110011</v>
      </c>
      <c r="BO128" s="118">
        <f t="shared" si="79"/>
        <v>0.002713271327132713</v>
      </c>
      <c r="BP128" s="118">
        <f t="shared" si="80"/>
        <v>0.002046204620462046</v>
      </c>
      <c r="BQ128" s="119">
        <f t="shared" si="81"/>
        <v>0.000713071307130713</v>
      </c>
      <c r="BR128" s="176">
        <f t="shared" si="82"/>
        <v>0.00876087608760876</v>
      </c>
      <c r="BS128" s="121">
        <f t="shared" si="83"/>
        <v>0.0017792558688629325</v>
      </c>
      <c r="BT128" s="177">
        <f t="shared" si="84"/>
        <v>15</v>
      </c>
      <c r="BV128" s="123">
        <f aca="true" t="shared" si="86" ref="BV128:BV134">L128+V128+AF128+AP128+AZ128+BJ128</f>
        <v>59994</v>
      </c>
    </row>
    <row r="129" spans="1:74" ht="12.75" hidden="1">
      <c r="A129" s="97"/>
      <c r="B129" s="98"/>
      <c r="C129" s="99">
        <v>9999</v>
      </c>
      <c r="D129" s="100"/>
      <c r="E129" s="100"/>
      <c r="F129" s="100"/>
      <c r="G129" s="100"/>
      <c r="H129" s="100"/>
      <c r="I129" s="100"/>
      <c r="J129" s="100"/>
      <c r="K129" s="100"/>
      <c r="L129" s="172">
        <f t="shared" si="70"/>
        <v>9999</v>
      </c>
      <c r="M129" s="102">
        <v>9999</v>
      </c>
      <c r="N129" s="103"/>
      <c r="O129" s="103"/>
      <c r="P129" s="103"/>
      <c r="Q129" s="103"/>
      <c r="R129" s="103"/>
      <c r="S129" s="103"/>
      <c r="T129" s="103"/>
      <c r="U129" s="103"/>
      <c r="V129" s="104">
        <f t="shared" si="71"/>
        <v>9999</v>
      </c>
      <c r="W129" s="173">
        <v>9999</v>
      </c>
      <c r="X129" s="106"/>
      <c r="Y129" s="106"/>
      <c r="Z129" s="106"/>
      <c r="AA129" s="106"/>
      <c r="AB129" s="106"/>
      <c r="AC129" s="106"/>
      <c r="AD129" s="106"/>
      <c r="AE129" s="106"/>
      <c r="AF129" s="174">
        <f t="shared" si="72"/>
        <v>9999</v>
      </c>
      <c r="AG129" s="108">
        <v>9999</v>
      </c>
      <c r="AH129" s="109"/>
      <c r="AI129" s="109"/>
      <c r="AJ129" s="109"/>
      <c r="AK129" s="109"/>
      <c r="AL129" s="109"/>
      <c r="AM129" s="109"/>
      <c r="AN129" s="109"/>
      <c r="AO129" s="109"/>
      <c r="AP129" s="110">
        <f t="shared" si="73"/>
        <v>9999</v>
      </c>
      <c r="AQ129" s="175">
        <v>9999</v>
      </c>
      <c r="AR129" s="112"/>
      <c r="AS129" s="112"/>
      <c r="AT129" s="112"/>
      <c r="AU129" s="112"/>
      <c r="AV129" s="112"/>
      <c r="AW129" s="112"/>
      <c r="AX129" s="112"/>
      <c r="AY129" s="112"/>
      <c r="AZ129" s="113">
        <f t="shared" si="74"/>
        <v>9999</v>
      </c>
      <c r="BA129" s="114">
        <v>9999</v>
      </c>
      <c r="BB129" s="115"/>
      <c r="BC129" s="115"/>
      <c r="BD129" s="115"/>
      <c r="BE129" s="115"/>
      <c r="BF129" s="115"/>
      <c r="BG129" s="115"/>
      <c r="BH129" s="115"/>
      <c r="BI129" s="115"/>
      <c r="BJ129" s="116">
        <f t="shared" si="75"/>
        <v>9999</v>
      </c>
      <c r="BK129" s="90"/>
      <c r="BL129" s="117">
        <f t="shared" si="76"/>
        <v>0.0007690769076907692</v>
      </c>
      <c r="BM129" s="118">
        <f t="shared" si="77"/>
        <v>0.001419141914191419</v>
      </c>
      <c r="BN129" s="118">
        <f t="shared" si="78"/>
        <v>0.0011001100110011</v>
      </c>
      <c r="BO129" s="118">
        <f t="shared" si="79"/>
        <v>0.002713271327132713</v>
      </c>
      <c r="BP129" s="118">
        <f t="shared" si="80"/>
        <v>0.002046204620462046</v>
      </c>
      <c r="BQ129" s="119">
        <f t="shared" si="81"/>
        <v>0.000713071307130713</v>
      </c>
      <c r="BR129" s="176">
        <f t="shared" si="82"/>
        <v>0.00876087608760876</v>
      </c>
      <c r="BS129" s="121">
        <f t="shared" si="83"/>
        <v>0.0017792558688629325</v>
      </c>
      <c r="BT129" s="177">
        <f t="shared" si="84"/>
        <v>15</v>
      </c>
      <c r="BV129" s="123">
        <f t="shared" si="86"/>
        <v>59994</v>
      </c>
    </row>
    <row r="130" spans="1:74" ht="12.75" hidden="1">
      <c r="A130" s="97"/>
      <c r="B130" s="125"/>
      <c r="C130" s="99">
        <v>9999</v>
      </c>
      <c r="D130" s="100"/>
      <c r="E130" s="100"/>
      <c r="F130" s="100"/>
      <c r="G130" s="100"/>
      <c r="H130" s="100"/>
      <c r="I130" s="100"/>
      <c r="J130" s="100"/>
      <c r="K130" s="100"/>
      <c r="L130" s="172">
        <f t="shared" si="70"/>
        <v>9999</v>
      </c>
      <c r="M130" s="102">
        <v>9999</v>
      </c>
      <c r="N130" s="103"/>
      <c r="O130" s="103"/>
      <c r="P130" s="103"/>
      <c r="Q130" s="103"/>
      <c r="R130" s="103"/>
      <c r="S130" s="103"/>
      <c r="T130" s="103"/>
      <c r="U130" s="103"/>
      <c r="V130" s="104">
        <f t="shared" si="71"/>
        <v>9999</v>
      </c>
      <c r="W130" s="173">
        <v>9999</v>
      </c>
      <c r="X130" s="106"/>
      <c r="Y130" s="106"/>
      <c r="Z130" s="106"/>
      <c r="AA130" s="106"/>
      <c r="AB130" s="106"/>
      <c r="AC130" s="106"/>
      <c r="AD130" s="106"/>
      <c r="AE130" s="106"/>
      <c r="AF130" s="174">
        <f t="shared" si="72"/>
        <v>9999</v>
      </c>
      <c r="AG130" s="108">
        <v>9999</v>
      </c>
      <c r="AH130" s="109"/>
      <c r="AI130" s="109"/>
      <c r="AJ130" s="109"/>
      <c r="AK130" s="109"/>
      <c r="AL130" s="109"/>
      <c r="AM130" s="109"/>
      <c r="AN130" s="109"/>
      <c r="AO130" s="109"/>
      <c r="AP130" s="110">
        <f t="shared" si="73"/>
        <v>9999</v>
      </c>
      <c r="AQ130" s="175">
        <v>9999</v>
      </c>
      <c r="AR130" s="112"/>
      <c r="AS130" s="112"/>
      <c r="AT130" s="112"/>
      <c r="AU130" s="112"/>
      <c r="AV130" s="112"/>
      <c r="AW130" s="112"/>
      <c r="AX130" s="112"/>
      <c r="AY130" s="112"/>
      <c r="AZ130" s="113">
        <f t="shared" si="74"/>
        <v>9999</v>
      </c>
      <c r="BA130" s="114">
        <v>9999</v>
      </c>
      <c r="BB130" s="115"/>
      <c r="BC130" s="115"/>
      <c r="BD130" s="115"/>
      <c r="BE130" s="115"/>
      <c r="BF130" s="115"/>
      <c r="BG130" s="115"/>
      <c r="BH130" s="115"/>
      <c r="BI130" s="115"/>
      <c r="BJ130" s="116">
        <f t="shared" si="75"/>
        <v>9999</v>
      </c>
      <c r="BK130" s="90"/>
      <c r="BL130" s="117">
        <f t="shared" si="76"/>
        <v>0.0007690769076907692</v>
      </c>
      <c r="BM130" s="118">
        <f t="shared" si="77"/>
        <v>0.001419141914191419</v>
      </c>
      <c r="BN130" s="118">
        <f t="shared" si="78"/>
        <v>0.0011001100110011</v>
      </c>
      <c r="BO130" s="118">
        <f t="shared" si="79"/>
        <v>0.002713271327132713</v>
      </c>
      <c r="BP130" s="118">
        <f t="shared" si="80"/>
        <v>0.002046204620462046</v>
      </c>
      <c r="BQ130" s="119">
        <f t="shared" si="81"/>
        <v>0.000713071307130713</v>
      </c>
      <c r="BR130" s="176">
        <f t="shared" si="82"/>
        <v>0.00876087608760876</v>
      </c>
      <c r="BS130" s="121">
        <f t="shared" si="83"/>
        <v>0.0017792558688629325</v>
      </c>
      <c r="BT130" s="177">
        <f t="shared" si="84"/>
        <v>15</v>
      </c>
      <c r="BV130" s="123">
        <f t="shared" si="86"/>
        <v>59994</v>
      </c>
    </row>
    <row r="131" spans="1:74" ht="12.75" hidden="1">
      <c r="A131" s="97"/>
      <c r="B131" s="98"/>
      <c r="C131" s="99">
        <v>9999</v>
      </c>
      <c r="D131" s="100"/>
      <c r="E131" s="100"/>
      <c r="F131" s="100"/>
      <c r="G131" s="100"/>
      <c r="H131" s="100"/>
      <c r="I131" s="100"/>
      <c r="J131" s="100"/>
      <c r="K131" s="100"/>
      <c r="L131" s="172">
        <f t="shared" si="70"/>
        <v>9999</v>
      </c>
      <c r="M131" s="102">
        <v>9999</v>
      </c>
      <c r="N131" s="103"/>
      <c r="O131" s="103"/>
      <c r="P131" s="103"/>
      <c r="Q131" s="103"/>
      <c r="R131" s="103"/>
      <c r="S131" s="103"/>
      <c r="T131" s="103"/>
      <c r="U131" s="103"/>
      <c r="V131" s="104">
        <f t="shared" si="71"/>
        <v>9999</v>
      </c>
      <c r="W131" s="173">
        <v>9999</v>
      </c>
      <c r="X131" s="106"/>
      <c r="Y131" s="106"/>
      <c r="Z131" s="106"/>
      <c r="AA131" s="106"/>
      <c r="AB131" s="106"/>
      <c r="AC131" s="106"/>
      <c r="AD131" s="106"/>
      <c r="AE131" s="106"/>
      <c r="AF131" s="174">
        <f t="shared" si="72"/>
        <v>9999</v>
      </c>
      <c r="AG131" s="108">
        <v>9999</v>
      </c>
      <c r="AH131" s="109"/>
      <c r="AI131" s="109"/>
      <c r="AJ131" s="109"/>
      <c r="AK131" s="109"/>
      <c r="AL131" s="109"/>
      <c r="AM131" s="109"/>
      <c r="AN131" s="109"/>
      <c r="AO131" s="109"/>
      <c r="AP131" s="110">
        <f t="shared" si="73"/>
        <v>9999</v>
      </c>
      <c r="AQ131" s="175">
        <v>9999</v>
      </c>
      <c r="AR131" s="112"/>
      <c r="AS131" s="112"/>
      <c r="AT131" s="112"/>
      <c r="AU131" s="112"/>
      <c r="AV131" s="112"/>
      <c r="AW131" s="112"/>
      <c r="AX131" s="112"/>
      <c r="AY131" s="112"/>
      <c r="AZ131" s="113">
        <f t="shared" si="74"/>
        <v>9999</v>
      </c>
      <c r="BA131" s="114">
        <v>9999</v>
      </c>
      <c r="BB131" s="115"/>
      <c r="BC131" s="115"/>
      <c r="BD131" s="115"/>
      <c r="BE131" s="115"/>
      <c r="BF131" s="115"/>
      <c r="BG131" s="115"/>
      <c r="BH131" s="115"/>
      <c r="BI131" s="115"/>
      <c r="BJ131" s="116">
        <f t="shared" si="75"/>
        <v>9999</v>
      </c>
      <c r="BK131" s="90"/>
      <c r="BL131" s="117">
        <f t="shared" si="76"/>
        <v>0.0007690769076907692</v>
      </c>
      <c r="BM131" s="118">
        <f t="shared" si="77"/>
        <v>0.001419141914191419</v>
      </c>
      <c r="BN131" s="118">
        <f t="shared" si="78"/>
        <v>0.0011001100110011</v>
      </c>
      <c r="BO131" s="118">
        <f t="shared" si="79"/>
        <v>0.002713271327132713</v>
      </c>
      <c r="BP131" s="118">
        <f t="shared" si="80"/>
        <v>0.002046204620462046</v>
      </c>
      <c r="BQ131" s="119">
        <f t="shared" si="81"/>
        <v>0.000713071307130713</v>
      </c>
      <c r="BR131" s="176">
        <f t="shared" si="82"/>
        <v>0.00876087608760876</v>
      </c>
      <c r="BS131" s="121">
        <f t="shared" si="83"/>
        <v>0.0017792558688629325</v>
      </c>
      <c r="BT131" s="177">
        <f t="shared" si="84"/>
        <v>15</v>
      </c>
      <c r="BV131" s="123">
        <f t="shared" si="86"/>
        <v>59994</v>
      </c>
    </row>
    <row r="132" spans="1:74" ht="12.75" hidden="1">
      <c r="A132" s="97"/>
      <c r="B132" s="98" t="s">
        <v>37</v>
      </c>
      <c r="C132" s="99">
        <v>9999</v>
      </c>
      <c r="D132" s="100"/>
      <c r="E132" s="100"/>
      <c r="F132" s="100"/>
      <c r="G132" s="100"/>
      <c r="H132" s="100"/>
      <c r="I132" s="100"/>
      <c r="J132" s="100"/>
      <c r="K132" s="100"/>
      <c r="L132" s="172">
        <f t="shared" si="70"/>
        <v>9999</v>
      </c>
      <c r="M132" s="102">
        <v>9999</v>
      </c>
      <c r="N132" s="103"/>
      <c r="O132" s="103"/>
      <c r="P132" s="103"/>
      <c r="Q132" s="103"/>
      <c r="R132" s="103"/>
      <c r="S132" s="103"/>
      <c r="T132" s="103"/>
      <c r="U132" s="103"/>
      <c r="V132" s="104">
        <f t="shared" si="71"/>
        <v>9999</v>
      </c>
      <c r="W132" s="173">
        <v>9999</v>
      </c>
      <c r="X132" s="106"/>
      <c r="Y132" s="106"/>
      <c r="Z132" s="106"/>
      <c r="AA132" s="106"/>
      <c r="AB132" s="106"/>
      <c r="AC132" s="106"/>
      <c r="AD132" s="106"/>
      <c r="AE132" s="106"/>
      <c r="AF132" s="174">
        <f t="shared" si="72"/>
        <v>9999</v>
      </c>
      <c r="AG132" s="108">
        <v>9999</v>
      </c>
      <c r="AH132" s="109"/>
      <c r="AI132" s="109"/>
      <c r="AJ132" s="109"/>
      <c r="AK132" s="109"/>
      <c r="AL132" s="109"/>
      <c r="AM132" s="109"/>
      <c r="AN132" s="109"/>
      <c r="AO132" s="109"/>
      <c r="AP132" s="110">
        <f t="shared" si="73"/>
        <v>9999</v>
      </c>
      <c r="AQ132" s="175">
        <v>9999</v>
      </c>
      <c r="AR132" s="112"/>
      <c r="AS132" s="112"/>
      <c r="AT132" s="112"/>
      <c r="AU132" s="112"/>
      <c r="AV132" s="112"/>
      <c r="AW132" s="112"/>
      <c r="AX132" s="112"/>
      <c r="AY132" s="112"/>
      <c r="AZ132" s="113">
        <f t="shared" si="74"/>
        <v>9999</v>
      </c>
      <c r="BA132" s="114">
        <v>9999</v>
      </c>
      <c r="BB132" s="115"/>
      <c r="BC132" s="115"/>
      <c r="BD132" s="115"/>
      <c r="BE132" s="115"/>
      <c r="BF132" s="115"/>
      <c r="BG132" s="115"/>
      <c r="BH132" s="115"/>
      <c r="BI132" s="115"/>
      <c r="BJ132" s="116">
        <f t="shared" si="75"/>
        <v>9999</v>
      </c>
      <c r="BK132" s="90"/>
      <c r="BL132" s="117">
        <f t="shared" si="76"/>
        <v>0.0007690769076907692</v>
      </c>
      <c r="BM132" s="118">
        <f t="shared" si="77"/>
        <v>0.001419141914191419</v>
      </c>
      <c r="BN132" s="118">
        <f t="shared" si="78"/>
        <v>0.0011001100110011</v>
      </c>
      <c r="BO132" s="118">
        <f t="shared" si="79"/>
        <v>0.002713271327132713</v>
      </c>
      <c r="BP132" s="118">
        <f t="shared" si="80"/>
        <v>0.002046204620462046</v>
      </c>
      <c r="BQ132" s="119">
        <f t="shared" si="81"/>
        <v>0.000713071307130713</v>
      </c>
      <c r="BR132" s="176">
        <f t="shared" si="82"/>
        <v>0.00876087608760876</v>
      </c>
      <c r="BS132" s="121">
        <f t="shared" si="83"/>
        <v>0.0017792558688629325</v>
      </c>
      <c r="BT132" s="177">
        <f t="shared" si="84"/>
        <v>15</v>
      </c>
      <c r="BV132" s="123">
        <f t="shared" si="86"/>
        <v>59994</v>
      </c>
    </row>
    <row r="133" spans="1:74" ht="12.75" hidden="1">
      <c r="A133" s="97"/>
      <c r="B133" s="98" t="s">
        <v>37</v>
      </c>
      <c r="C133" s="99">
        <v>9999</v>
      </c>
      <c r="D133" s="100"/>
      <c r="E133" s="100"/>
      <c r="F133" s="100"/>
      <c r="G133" s="100"/>
      <c r="H133" s="100"/>
      <c r="I133" s="100"/>
      <c r="J133" s="100"/>
      <c r="K133" s="100"/>
      <c r="L133" s="172">
        <f t="shared" si="70"/>
        <v>9999</v>
      </c>
      <c r="M133" s="102">
        <v>9999</v>
      </c>
      <c r="N133" s="103"/>
      <c r="O133" s="103"/>
      <c r="P133" s="103"/>
      <c r="Q133" s="103"/>
      <c r="R133" s="103"/>
      <c r="S133" s="103"/>
      <c r="T133" s="103"/>
      <c r="U133" s="103"/>
      <c r="V133" s="104">
        <f t="shared" si="71"/>
        <v>9999</v>
      </c>
      <c r="W133" s="173">
        <v>9999</v>
      </c>
      <c r="X133" s="106"/>
      <c r="Y133" s="106"/>
      <c r="Z133" s="106"/>
      <c r="AA133" s="106"/>
      <c r="AB133" s="106"/>
      <c r="AC133" s="106"/>
      <c r="AD133" s="106"/>
      <c r="AE133" s="106"/>
      <c r="AF133" s="174">
        <f t="shared" si="72"/>
        <v>9999</v>
      </c>
      <c r="AG133" s="108">
        <v>9999</v>
      </c>
      <c r="AH133" s="109"/>
      <c r="AI133" s="109"/>
      <c r="AJ133" s="109"/>
      <c r="AK133" s="109"/>
      <c r="AL133" s="109"/>
      <c r="AM133" s="109"/>
      <c r="AN133" s="109"/>
      <c r="AO133" s="109"/>
      <c r="AP133" s="110">
        <f t="shared" si="73"/>
        <v>9999</v>
      </c>
      <c r="AQ133" s="175">
        <v>9999</v>
      </c>
      <c r="AR133" s="112"/>
      <c r="AS133" s="112"/>
      <c r="AT133" s="112"/>
      <c r="AU133" s="112"/>
      <c r="AV133" s="112"/>
      <c r="AW133" s="112"/>
      <c r="AX133" s="112"/>
      <c r="AY133" s="112"/>
      <c r="AZ133" s="113">
        <f t="shared" si="74"/>
        <v>9999</v>
      </c>
      <c r="BA133" s="114">
        <v>9999</v>
      </c>
      <c r="BB133" s="115"/>
      <c r="BC133" s="115"/>
      <c r="BD133" s="115"/>
      <c r="BE133" s="115"/>
      <c r="BF133" s="115"/>
      <c r="BG133" s="115"/>
      <c r="BH133" s="115"/>
      <c r="BI133" s="115"/>
      <c r="BJ133" s="116">
        <f t="shared" si="75"/>
        <v>9999</v>
      </c>
      <c r="BK133" s="90"/>
      <c r="BL133" s="117">
        <f t="shared" si="76"/>
        <v>0.0007690769076907692</v>
      </c>
      <c r="BM133" s="118">
        <f t="shared" si="77"/>
        <v>0.001419141914191419</v>
      </c>
      <c r="BN133" s="118">
        <f t="shared" si="78"/>
        <v>0.0011001100110011</v>
      </c>
      <c r="BO133" s="118">
        <f t="shared" si="79"/>
        <v>0.002713271327132713</v>
      </c>
      <c r="BP133" s="118">
        <f t="shared" si="80"/>
        <v>0.002046204620462046</v>
      </c>
      <c r="BQ133" s="119">
        <f t="shared" si="81"/>
        <v>0.000713071307130713</v>
      </c>
      <c r="BR133" s="176">
        <f t="shared" si="82"/>
        <v>0.00876087608760876</v>
      </c>
      <c r="BS133" s="121">
        <f t="shared" si="83"/>
        <v>0.0017792558688629325</v>
      </c>
      <c r="BT133" s="177">
        <f t="shared" si="84"/>
        <v>15</v>
      </c>
      <c r="BV133" s="123">
        <f t="shared" si="86"/>
        <v>59994</v>
      </c>
    </row>
    <row r="134" spans="1:74" ht="12.75" hidden="1">
      <c r="A134" s="126"/>
      <c r="B134" s="127" t="s">
        <v>37</v>
      </c>
      <c r="C134" s="128">
        <v>9999</v>
      </c>
      <c r="D134" s="129"/>
      <c r="E134" s="129"/>
      <c r="F134" s="129"/>
      <c r="G134" s="129"/>
      <c r="H134" s="129"/>
      <c r="I134" s="129"/>
      <c r="J134" s="129"/>
      <c r="K134" s="129"/>
      <c r="L134" s="178">
        <f t="shared" si="70"/>
        <v>9999</v>
      </c>
      <c r="M134" s="131">
        <v>9999</v>
      </c>
      <c r="N134" s="132"/>
      <c r="O134" s="132"/>
      <c r="P134" s="132"/>
      <c r="Q134" s="132"/>
      <c r="R134" s="132"/>
      <c r="S134" s="132"/>
      <c r="T134" s="132"/>
      <c r="U134" s="132"/>
      <c r="V134" s="133">
        <f t="shared" si="71"/>
        <v>9999</v>
      </c>
      <c r="W134" s="179">
        <v>9999</v>
      </c>
      <c r="X134" s="135"/>
      <c r="Y134" s="135"/>
      <c r="Z134" s="135"/>
      <c r="AA134" s="135"/>
      <c r="AB134" s="135"/>
      <c r="AC134" s="135"/>
      <c r="AD134" s="135"/>
      <c r="AE134" s="135"/>
      <c r="AF134" s="180">
        <f t="shared" si="72"/>
        <v>9999</v>
      </c>
      <c r="AG134" s="137">
        <v>9999</v>
      </c>
      <c r="AH134" s="138"/>
      <c r="AI134" s="138"/>
      <c r="AJ134" s="138"/>
      <c r="AK134" s="138"/>
      <c r="AL134" s="138"/>
      <c r="AM134" s="138"/>
      <c r="AN134" s="138"/>
      <c r="AO134" s="138"/>
      <c r="AP134" s="139">
        <f t="shared" si="73"/>
        <v>9999</v>
      </c>
      <c r="AQ134" s="181">
        <v>9999</v>
      </c>
      <c r="AR134" s="141"/>
      <c r="AS134" s="141"/>
      <c r="AT134" s="141"/>
      <c r="AU134" s="141"/>
      <c r="AV134" s="141"/>
      <c r="AW134" s="141"/>
      <c r="AX134" s="141"/>
      <c r="AY134" s="141"/>
      <c r="AZ134" s="142">
        <f t="shared" si="74"/>
        <v>9999</v>
      </c>
      <c r="BA134" s="143">
        <v>9999</v>
      </c>
      <c r="BB134" s="144"/>
      <c r="BC134" s="144"/>
      <c r="BD134" s="144"/>
      <c r="BE134" s="144"/>
      <c r="BF134" s="144"/>
      <c r="BG134" s="144"/>
      <c r="BH134" s="144"/>
      <c r="BI134" s="144"/>
      <c r="BJ134" s="145">
        <f t="shared" si="75"/>
        <v>9999</v>
      </c>
      <c r="BK134" s="90"/>
      <c r="BL134" s="146">
        <f t="shared" si="76"/>
        <v>0.0007690769076907692</v>
      </c>
      <c r="BM134" s="147">
        <f t="shared" si="77"/>
        <v>0.001419141914191419</v>
      </c>
      <c r="BN134" s="147">
        <f t="shared" si="78"/>
        <v>0.0011001100110011</v>
      </c>
      <c r="BO134" s="147">
        <f t="shared" si="79"/>
        <v>0.002713271327132713</v>
      </c>
      <c r="BP134" s="147">
        <f t="shared" si="80"/>
        <v>0.002046204620462046</v>
      </c>
      <c r="BQ134" s="148">
        <f t="shared" si="81"/>
        <v>0.000713071307130713</v>
      </c>
      <c r="BR134" s="182">
        <f t="shared" si="82"/>
        <v>0.00876087608760876</v>
      </c>
      <c r="BS134" s="150">
        <f t="shared" si="83"/>
        <v>0.0017792558688629325</v>
      </c>
      <c r="BT134" s="183">
        <f t="shared" si="84"/>
        <v>15</v>
      </c>
      <c r="BV134" s="152">
        <f t="shared" si="86"/>
        <v>59994</v>
      </c>
    </row>
    <row r="135" spans="63:72" ht="12.75" hidden="1">
      <c r="BK135" s="31"/>
      <c r="BS135" s="153"/>
      <c r="BT135" s="153"/>
    </row>
    <row r="136" spans="1:74" ht="12.75" hidden="1">
      <c r="A136" s="154"/>
      <c r="B136" s="4" t="s">
        <v>42</v>
      </c>
      <c r="C136" s="194">
        <v>1</v>
      </c>
      <c r="D136" s="194"/>
      <c r="E136" s="194"/>
      <c r="F136" s="194"/>
      <c r="G136" s="194"/>
      <c r="H136" s="194"/>
      <c r="I136" s="194"/>
      <c r="J136" s="194"/>
      <c r="K136" s="194"/>
      <c r="L136" s="194"/>
      <c r="M136" s="195">
        <v>2</v>
      </c>
      <c r="N136" s="195"/>
      <c r="O136" s="195"/>
      <c r="P136" s="195"/>
      <c r="Q136" s="195"/>
      <c r="R136" s="195"/>
      <c r="S136" s="195"/>
      <c r="T136" s="195"/>
      <c r="U136" s="195"/>
      <c r="V136" s="195"/>
      <c r="W136" s="196">
        <v>3</v>
      </c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7">
        <v>4</v>
      </c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8">
        <v>5</v>
      </c>
      <c r="AR136" s="198"/>
      <c r="AS136" s="198"/>
      <c r="AT136" s="198"/>
      <c r="AU136" s="198"/>
      <c r="AV136" s="198"/>
      <c r="AW136" s="198"/>
      <c r="AX136" s="198"/>
      <c r="AY136" s="198"/>
      <c r="AZ136" s="198"/>
      <c r="BA136" s="199">
        <v>6</v>
      </c>
      <c r="BB136" s="199"/>
      <c r="BC136" s="199"/>
      <c r="BD136" s="199"/>
      <c r="BE136" s="199"/>
      <c r="BF136" s="199"/>
      <c r="BG136" s="199"/>
      <c r="BH136" s="199"/>
      <c r="BI136" s="199"/>
      <c r="BJ136" s="199"/>
      <c r="BK136" s="5"/>
      <c r="BL136" s="36" t="s">
        <v>18</v>
      </c>
      <c r="BM136" s="37" t="s">
        <v>19</v>
      </c>
      <c r="BN136" s="37" t="s">
        <v>20</v>
      </c>
      <c r="BO136" s="37" t="s">
        <v>21</v>
      </c>
      <c r="BP136" s="37" t="s">
        <v>22</v>
      </c>
      <c r="BQ136" s="38" t="s">
        <v>23</v>
      </c>
      <c r="BR136" s="39" t="s">
        <v>33</v>
      </c>
      <c r="BS136" s="40" t="s">
        <v>39</v>
      </c>
      <c r="BT136" s="41" t="s">
        <v>26</v>
      </c>
      <c r="BV136" s="42" t="s">
        <v>34</v>
      </c>
    </row>
    <row r="137" spans="1:74" ht="12.75" hidden="1">
      <c r="A137" s="34" t="s">
        <v>1</v>
      </c>
      <c r="B137" s="155" t="s">
        <v>2</v>
      </c>
      <c r="C137" s="45" t="s">
        <v>3</v>
      </c>
      <c r="D137" s="46" t="s">
        <v>4</v>
      </c>
      <c r="E137" s="46" t="s">
        <v>5</v>
      </c>
      <c r="F137" s="46" t="s">
        <v>6</v>
      </c>
      <c r="G137" s="46" t="s">
        <v>7</v>
      </c>
      <c r="H137" s="46" t="s">
        <v>8</v>
      </c>
      <c r="I137" s="46" t="s">
        <v>9</v>
      </c>
      <c r="J137" s="46" t="s">
        <v>10</v>
      </c>
      <c r="K137" s="46" t="s">
        <v>11</v>
      </c>
      <c r="L137" s="47" t="s">
        <v>12</v>
      </c>
      <c r="M137" s="48" t="s">
        <v>3</v>
      </c>
      <c r="N137" s="49" t="s">
        <v>4</v>
      </c>
      <c r="O137" s="49" t="s">
        <v>5</v>
      </c>
      <c r="P137" s="49" t="s">
        <v>6</v>
      </c>
      <c r="Q137" s="49" t="s">
        <v>7</v>
      </c>
      <c r="R137" s="49" t="s">
        <v>8</v>
      </c>
      <c r="S137" s="49" t="s">
        <v>9</v>
      </c>
      <c r="T137" s="49" t="s">
        <v>10</v>
      </c>
      <c r="U137" s="49" t="s">
        <v>11</v>
      </c>
      <c r="V137" s="50" t="s">
        <v>13</v>
      </c>
      <c r="W137" s="51" t="s">
        <v>3</v>
      </c>
      <c r="X137" s="52" t="s">
        <v>4</v>
      </c>
      <c r="Y137" s="52" t="s">
        <v>5</v>
      </c>
      <c r="Z137" s="52" t="s">
        <v>6</v>
      </c>
      <c r="AA137" s="52" t="s">
        <v>7</v>
      </c>
      <c r="AB137" s="52" t="s">
        <v>8</v>
      </c>
      <c r="AC137" s="52" t="s">
        <v>9</v>
      </c>
      <c r="AD137" s="52" t="s">
        <v>10</v>
      </c>
      <c r="AE137" s="52" t="s">
        <v>11</v>
      </c>
      <c r="AF137" s="53" t="s">
        <v>14</v>
      </c>
      <c r="AG137" s="54" t="s">
        <v>3</v>
      </c>
      <c r="AH137" s="55" t="s">
        <v>4</v>
      </c>
      <c r="AI137" s="55" t="s">
        <v>5</v>
      </c>
      <c r="AJ137" s="55" t="s">
        <v>6</v>
      </c>
      <c r="AK137" s="55" t="s">
        <v>7</v>
      </c>
      <c r="AL137" s="55" t="s">
        <v>8</v>
      </c>
      <c r="AM137" s="55" t="s">
        <v>9</v>
      </c>
      <c r="AN137" s="55" t="s">
        <v>10</v>
      </c>
      <c r="AO137" s="55" t="s">
        <v>11</v>
      </c>
      <c r="AP137" s="56" t="s">
        <v>15</v>
      </c>
      <c r="AQ137" s="57" t="s">
        <v>3</v>
      </c>
      <c r="AR137" s="58" t="s">
        <v>4</v>
      </c>
      <c r="AS137" s="58" t="s">
        <v>5</v>
      </c>
      <c r="AT137" s="58" t="s">
        <v>6</v>
      </c>
      <c r="AU137" s="58" t="s">
        <v>7</v>
      </c>
      <c r="AV137" s="58" t="s">
        <v>8</v>
      </c>
      <c r="AW137" s="58" t="s">
        <v>9</v>
      </c>
      <c r="AX137" s="58" t="s">
        <v>10</v>
      </c>
      <c r="AY137" s="58" t="s">
        <v>11</v>
      </c>
      <c r="AZ137" s="59" t="s">
        <v>16</v>
      </c>
      <c r="BA137" s="60" t="s">
        <v>3</v>
      </c>
      <c r="BB137" s="61" t="s">
        <v>4</v>
      </c>
      <c r="BC137" s="61" t="s">
        <v>5</v>
      </c>
      <c r="BD137" s="61" t="s">
        <v>6</v>
      </c>
      <c r="BE137" s="61" t="s">
        <v>7</v>
      </c>
      <c r="BF137" s="61" t="s">
        <v>8</v>
      </c>
      <c r="BG137" s="61" t="s">
        <v>9</v>
      </c>
      <c r="BH137" s="61" t="s">
        <v>10</v>
      </c>
      <c r="BI137" s="61" t="s">
        <v>11</v>
      </c>
      <c r="BJ137" s="62" t="s">
        <v>17</v>
      </c>
      <c r="BK137" s="26"/>
      <c r="BL137" s="156">
        <f>(SMALL((L138:L150),1))</f>
        <v>9999</v>
      </c>
      <c r="BM137" s="157">
        <f>(SMALL((V138:V150),1))</f>
        <v>9999</v>
      </c>
      <c r="BN137" s="157">
        <f>(SMALL((AF138:AF150),1))</f>
        <v>9999</v>
      </c>
      <c r="BO137" s="157">
        <f>(SMALL((AP138:AP150),1))</f>
        <v>9999</v>
      </c>
      <c r="BP137" s="157">
        <f>(SMALL((AZ138:AZ150),1))</f>
        <v>9999</v>
      </c>
      <c r="BQ137" s="158">
        <f>(SMALL((BJ138:BJ150),1))</f>
        <v>9999</v>
      </c>
      <c r="BR137" s="159" t="s">
        <v>35</v>
      </c>
      <c r="BS137" s="160">
        <f>((100/(LARGE(BR138:BR150,1))))/100</f>
        <v>0.16666666666666669</v>
      </c>
      <c r="BT137" s="161" t="s">
        <v>40</v>
      </c>
      <c r="BV137" s="69" t="s">
        <v>36</v>
      </c>
    </row>
    <row r="138" spans="1:74" ht="12.75" hidden="1">
      <c r="A138" s="70"/>
      <c r="B138" s="71"/>
      <c r="C138" s="72">
        <v>9999</v>
      </c>
      <c r="D138" s="73"/>
      <c r="E138" s="73"/>
      <c r="F138" s="73"/>
      <c r="G138" s="73"/>
      <c r="H138" s="73"/>
      <c r="I138" s="73"/>
      <c r="J138" s="73"/>
      <c r="K138" s="73"/>
      <c r="L138" s="162">
        <f>C138+F138*1+G138*2+H138*5+I138*10+J138*10+K138*3</f>
        <v>9999</v>
      </c>
      <c r="M138" s="75">
        <v>9999</v>
      </c>
      <c r="N138" s="76"/>
      <c r="O138" s="76"/>
      <c r="P138" s="76"/>
      <c r="Q138" s="76"/>
      <c r="R138" s="76"/>
      <c r="S138" s="76"/>
      <c r="T138" s="76"/>
      <c r="U138" s="76"/>
      <c r="V138" s="77">
        <f>M138+P138*1+Q138*2+R138*5+S138*10+T138*10+U138*3</f>
        <v>9999</v>
      </c>
      <c r="W138" s="163">
        <v>9999</v>
      </c>
      <c r="X138" s="79"/>
      <c r="Y138" s="79"/>
      <c r="Z138" s="79"/>
      <c r="AA138" s="79"/>
      <c r="AB138" s="79"/>
      <c r="AC138" s="79"/>
      <c r="AD138" s="79"/>
      <c r="AE138" s="79"/>
      <c r="AF138" s="164">
        <f>W138+Z138*1+AA138*2+AB138*5+AC138*10+AD138*10+AE138*3</f>
        <v>9999</v>
      </c>
      <c r="AG138" s="81">
        <v>9999</v>
      </c>
      <c r="AH138" s="82"/>
      <c r="AI138" s="82"/>
      <c r="AJ138" s="82"/>
      <c r="AK138" s="82"/>
      <c r="AL138" s="82"/>
      <c r="AM138" s="82"/>
      <c r="AN138" s="82"/>
      <c r="AO138" s="82"/>
      <c r="AP138" s="83">
        <f>AG138+AJ138*1+AK138*2+AL138*5+AM138*10+AN138*10+AO138*3</f>
        <v>9999</v>
      </c>
      <c r="AQ138" s="165">
        <v>9999</v>
      </c>
      <c r="AR138" s="85"/>
      <c r="AS138" s="85"/>
      <c r="AT138" s="85"/>
      <c r="AU138" s="85"/>
      <c r="AV138" s="85"/>
      <c r="AW138" s="85"/>
      <c r="AX138" s="85"/>
      <c r="AY138" s="85"/>
      <c r="AZ138" s="86">
        <f>AQ138+AT138*1+AU138*2+AV138*5+AW138*10+AX138*10+AY138*3</f>
        <v>9999</v>
      </c>
      <c r="BA138" s="87">
        <v>9999</v>
      </c>
      <c r="BB138" s="88"/>
      <c r="BC138" s="88"/>
      <c r="BD138" s="88"/>
      <c r="BE138" s="88"/>
      <c r="BF138" s="88"/>
      <c r="BG138" s="88"/>
      <c r="BH138" s="88"/>
      <c r="BI138" s="88"/>
      <c r="BJ138" s="89">
        <f>BA138+BD138*1+BE138*2+BF138*5+BG138*10+BH138*10+BI138*3</f>
        <v>9999</v>
      </c>
      <c r="BK138" s="90"/>
      <c r="BL138" s="166">
        <f aca="true" t="shared" si="87" ref="BL138:BL150">$BL$137/L138</f>
        <v>1</v>
      </c>
      <c r="BM138" s="167">
        <f aca="true" t="shared" si="88" ref="BM138:BM150">$BM$137/V138</f>
        <v>1</v>
      </c>
      <c r="BN138" s="167">
        <f aca="true" t="shared" si="89" ref="BN138:BN150">$BN$137/AF138</f>
        <v>1</v>
      </c>
      <c r="BO138" s="167">
        <f aca="true" t="shared" si="90" ref="BO138:BO150">$BO$137/AP138</f>
        <v>1</v>
      </c>
      <c r="BP138" s="167">
        <f aca="true" t="shared" si="91" ref="BP138:BP150">$BP$137/AZ138</f>
        <v>1</v>
      </c>
      <c r="BQ138" s="168">
        <f aca="true" t="shared" si="92" ref="BQ138:BQ150">$BQ$137/BJ138</f>
        <v>1</v>
      </c>
      <c r="BR138" s="169">
        <f>(SUM(BL138:BQ138))</f>
        <v>6</v>
      </c>
      <c r="BS138" s="95">
        <f aca="true" t="shared" si="93" ref="BS138:BS150">($BS$137*BR138)</f>
        <v>1</v>
      </c>
      <c r="BT138" s="170">
        <f aca="true" t="shared" si="94" ref="BT138:BT150">(RANK(BS138,$BS$138:$BS$150))</f>
        <v>1</v>
      </c>
      <c r="BV138" s="171">
        <f aca="true" t="shared" si="95" ref="BV138:BV150">L138+V138+AF138+AP138+AZ138+BJ138</f>
        <v>59994</v>
      </c>
    </row>
    <row r="139" spans="1:74" ht="12.75" hidden="1">
      <c r="A139" s="97"/>
      <c r="B139" s="98"/>
      <c r="C139" s="99">
        <v>9999</v>
      </c>
      <c r="D139" s="100"/>
      <c r="E139" s="100"/>
      <c r="F139" s="100"/>
      <c r="G139" s="100"/>
      <c r="H139" s="100"/>
      <c r="I139" s="100"/>
      <c r="J139" s="100"/>
      <c r="K139" s="100"/>
      <c r="L139" s="172">
        <f aca="true" t="shared" si="96" ref="L139:L150">C139+F139*1+G139*2+H139*5+I139*10+J139*10+K139*3</f>
        <v>9999</v>
      </c>
      <c r="M139" s="102">
        <v>9999</v>
      </c>
      <c r="N139" s="103"/>
      <c r="O139" s="103"/>
      <c r="P139" s="103"/>
      <c r="Q139" s="103"/>
      <c r="R139" s="103"/>
      <c r="S139" s="103"/>
      <c r="T139" s="103"/>
      <c r="U139" s="103"/>
      <c r="V139" s="104">
        <f aca="true" t="shared" si="97" ref="V139:V150">M139+P139*1+Q139*2+R139*5+S139*10+T139*10+U139*3</f>
        <v>9999</v>
      </c>
      <c r="W139" s="173">
        <v>9999</v>
      </c>
      <c r="X139" s="106"/>
      <c r="Y139" s="106"/>
      <c r="Z139" s="106"/>
      <c r="AA139" s="106"/>
      <c r="AB139" s="106"/>
      <c r="AC139" s="106"/>
      <c r="AD139" s="106"/>
      <c r="AE139" s="106"/>
      <c r="AF139" s="174">
        <f aca="true" t="shared" si="98" ref="AF139:AF150">W139+Z139*1+AA139*2+AB139*5+AC139*10+AD139*10+AE139*3</f>
        <v>9999</v>
      </c>
      <c r="AG139" s="108">
        <v>9999</v>
      </c>
      <c r="AH139" s="109"/>
      <c r="AI139" s="109"/>
      <c r="AJ139" s="109"/>
      <c r="AK139" s="109"/>
      <c r="AL139" s="109"/>
      <c r="AM139" s="109"/>
      <c r="AN139" s="109"/>
      <c r="AO139" s="109"/>
      <c r="AP139" s="110">
        <f aca="true" t="shared" si="99" ref="AP139:AP150">AG139+AJ139*1+AK139*2+AL139*5+AM139*10+AN139*10+AO139*3</f>
        <v>9999</v>
      </c>
      <c r="AQ139" s="175">
        <v>9999</v>
      </c>
      <c r="AR139" s="112"/>
      <c r="AS139" s="112"/>
      <c r="AT139" s="112"/>
      <c r="AU139" s="112"/>
      <c r="AV139" s="112"/>
      <c r="AW139" s="112"/>
      <c r="AX139" s="112"/>
      <c r="AY139" s="112"/>
      <c r="AZ139" s="113">
        <f aca="true" t="shared" si="100" ref="AZ139:AZ150">AQ139+AT139*1+AU139*2+AV139*5+AW139*10+AX139*10+AY139*3</f>
        <v>9999</v>
      </c>
      <c r="BA139" s="114">
        <v>9999</v>
      </c>
      <c r="BB139" s="115"/>
      <c r="BC139" s="115"/>
      <c r="BD139" s="115"/>
      <c r="BE139" s="115"/>
      <c r="BF139" s="115"/>
      <c r="BG139" s="115"/>
      <c r="BH139" s="115"/>
      <c r="BI139" s="115"/>
      <c r="BJ139" s="116">
        <f aca="true" t="shared" si="101" ref="BJ139:BJ150">BA139+BD139*1+BE139*2+BF139*5+BG139*10+BH139*10+BI139*3</f>
        <v>9999</v>
      </c>
      <c r="BK139" s="90"/>
      <c r="BL139" s="117">
        <f t="shared" si="87"/>
        <v>1</v>
      </c>
      <c r="BM139" s="118">
        <f t="shared" si="88"/>
        <v>1</v>
      </c>
      <c r="BN139" s="118">
        <f t="shared" si="89"/>
        <v>1</v>
      </c>
      <c r="BO139" s="118">
        <f t="shared" si="90"/>
        <v>1</v>
      </c>
      <c r="BP139" s="118">
        <f t="shared" si="91"/>
        <v>1</v>
      </c>
      <c r="BQ139" s="119">
        <f t="shared" si="92"/>
        <v>1</v>
      </c>
      <c r="BR139" s="176">
        <f aca="true" t="shared" si="102" ref="BR139:BR150">(SUM(BL139:BQ139))</f>
        <v>6</v>
      </c>
      <c r="BS139" s="121">
        <f t="shared" si="93"/>
        <v>1</v>
      </c>
      <c r="BT139" s="177">
        <f t="shared" si="94"/>
        <v>1</v>
      </c>
      <c r="BV139" s="123">
        <f t="shared" si="95"/>
        <v>59994</v>
      </c>
    </row>
    <row r="140" spans="1:74" ht="12.75" hidden="1">
      <c r="A140" s="97"/>
      <c r="B140" s="98"/>
      <c r="C140" s="99">
        <v>9999</v>
      </c>
      <c r="D140" s="100"/>
      <c r="E140" s="100"/>
      <c r="F140" s="100"/>
      <c r="G140" s="100"/>
      <c r="H140" s="100"/>
      <c r="I140" s="100"/>
      <c r="J140" s="100"/>
      <c r="K140" s="100"/>
      <c r="L140" s="172">
        <f t="shared" si="96"/>
        <v>9999</v>
      </c>
      <c r="M140" s="102">
        <v>9999</v>
      </c>
      <c r="N140" s="103"/>
      <c r="O140" s="103"/>
      <c r="P140" s="103"/>
      <c r="Q140" s="103"/>
      <c r="R140" s="103"/>
      <c r="S140" s="103"/>
      <c r="T140" s="103"/>
      <c r="U140" s="103"/>
      <c r="V140" s="104">
        <f t="shared" si="97"/>
        <v>9999</v>
      </c>
      <c r="W140" s="173">
        <v>9999</v>
      </c>
      <c r="X140" s="106"/>
      <c r="Y140" s="106"/>
      <c r="Z140" s="106"/>
      <c r="AA140" s="106"/>
      <c r="AB140" s="106"/>
      <c r="AC140" s="106"/>
      <c r="AD140" s="106"/>
      <c r="AE140" s="106"/>
      <c r="AF140" s="174">
        <f t="shared" si="98"/>
        <v>9999</v>
      </c>
      <c r="AG140" s="108">
        <v>9999</v>
      </c>
      <c r="AH140" s="109"/>
      <c r="AI140" s="109"/>
      <c r="AJ140" s="109"/>
      <c r="AK140" s="109"/>
      <c r="AL140" s="109"/>
      <c r="AM140" s="109"/>
      <c r="AN140" s="109"/>
      <c r="AO140" s="109"/>
      <c r="AP140" s="110">
        <f t="shared" si="99"/>
        <v>9999</v>
      </c>
      <c r="AQ140" s="175">
        <v>9999</v>
      </c>
      <c r="AR140" s="112"/>
      <c r="AS140" s="112"/>
      <c r="AT140" s="112"/>
      <c r="AU140" s="112"/>
      <c r="AV140" s="112"/>
      <c r="AW140" s="112"/>
      <c r="AX140" s="112"/>
      <c r="AY140" s="112"/>
      <c r="AZ140" s="113">
        <f t="shared" si="100"/>
        <v>9999</v>
      </c>
      <c r="BA140" s="114">
        <v>9999</v>
      </c>
      <c r="BB140" s="115"/>
      <c r="BC140" s="115"/>
      <c r="BD140" s="115"/>
      <c r="BE140" s="115"/>
      <c r="BF140" s="115"/>
      <c r="BG140" s="115"/>
      <c r="BH140" s="115"/>
      <c r="BI140" s="115"/>
      <c r="BJ140" s="116">
        <f t="shared" si="101"/>
        <v>9999</v>
      </c>
      <c r="BK140" s="90"/>
      <c r="BL140" s="117">
        <f t="shared" si="87"/>
        <v>1</v>
      </c>
      <c r="BM140" s="118">
        <f t="shared" si="88"/>
        <v>1</v>
      </c>
      <c r="BN140" s="118">
        <f t="shared" si="89"/>
        <v>1</v>
      </c>
      <c r="BO140" s="118">
        <f t="shared" si="90"/>
        <v>1</v>
      </c>
      <c r="BP140" s="118">
        <f t="shared" si="91"/>
        <v>1</v>
      </c>
      <c r="BQ140" s="119">
        <f t="shared" si="92"/>
        <v>1</v>
      </c>
      <c r="BR140" s="176">
        <f t="shared" si="102"/>
        <v>6</v>
      </c>
      <c r="BS140" s="121">
        <f t="shared" si="93"/>
        <v>1</v>
      </c>
      <c r="BT140" s="177">
        <f t="shared" si="94"/>
        <v>1</v>
      </c>
      <c r="BV140" s="123">
        <f t="shared" si="95"/>
        <v>59994</v>
      </c>
    </row>
    <row r="141" spans="1:74" ht="12.75" hidden="1">
      <c r="A141" s="97"/>
      <c r="B141" s="98"/>
      <c r="C141" s="99">
        <v>9999</v>
      </c>
      <c r="D141" s="100"/>
      <c r="E141" s="100"/>
      <c r="F141" s="100"/>
      <c r="G141" s="100"/>
      <c r="H141" s="100"/>
      <c r="I141" s="100"/>
      <c r="J141" s="100"/>
      <c r="K141" s="100"/>
      <c r="L141" s="172">
        <f t="shared" si="96"/>
        <v>9999</v>
      </c>
      <c r="M141" s="102">
        <v>9999</v>
      </c>
      <c r="N141" s="103"/>
      <c r="O141" s="103"/>
      <c r="P141" s="103"/>
      <c r="Q141" s="103"/>
      <c r="R141" s="103"/>
      <c r="S141" s="103"/>
      <c r="T141" s="103"/>
      <c r="U141" s="103"/>
      <c r="V141" s="104">
        <f t="shared" si="97"/>
        <v>9999</v>
      </c>
      <c r="W141" s="173">
        <v>9999</v>
      </c>
      <c r="X141" s="106"/>
      <c r="Y141" s="106"/>
      <c r="Z141" s="106"/>
      <c r="AA141" s="106"/>
      <c r="AB141" s="106"/>
      <c r="AC141" s="106"/>
      <c r="AD141" s="106"/>
      <c r="AE141" s="106"/>
      <c r="AF141" s="174">
        <f t="shared" si="98"/>
        <v>9999</v>
      </c>
      <c r="AG141" s="108">
        <v>9999</v>
      </c>
      <c r="AH141" s="109"/>
      <c r="AI141" s="109"/>
      <c r="AJ141" s="109"/>
      <c r="AK141" s="109"/>
      <c r="AL141" s="109"/>
      <c r="AM141" s="109"/>
      <c r="AN141" s="109"/>
      <c r="AO141" s="109"/>
      <c r="AP141" s="110">
        <f t="shared" si="99"/>
        <v>9999</v>
      </c>
      <c r="AQ141" s="175">
        <v>9999</v>
      </c>
      <c r="AR141" s="112"/>
      <c r="AS141" s="112"/>
      <c r="AT141" s="112"/>
      <c r="AU141" s="112"/>
      <c r="AV141" s="112"/>
      <c r="AW141" s="112"/>
      <c r="AX141" s="112"/>
      <c r="AY141" s="112"/>
      <c r="AZ141" s="113">
        <f t="shared" si="100"/>
        <v>9999</v>
      </c>
      <c r="BA141" s="114">
        <v>9999</v>
      </c>
      <c r="BB141" s="115"/>
      <c r="BC141" s="115"/>
      <c r="BD141" s="115"/>
      <c r="BE141" s="115"/>
      <c r="BF141" s="115"/>
      <c r="BG141" s="115"/>
      <c r="BH141" s="115"/>
      <c r="BI141" s="115"/>
      <c r="BJ141" s="116">
        <f t="shared" si="101"/>
        <v>9999</v>
      </c>
      <c r="BK141" s="90"/>
      <c r="BL141" s="117">
        <f t="shared" si="87"/>
        <v>1</v>
      </c>
      <c r="BM141" s="118">
        <f t="shared" si="88"/>
        <v>1</v>
      </c>
      <c r="BN141" s="118">
        <f t="shared" si="89"/>
        <v>1</v>
      </c>
      <c r="BO141" s="118">
        <f t="shared" si="90"/>
        <v>1</v>
      </c>
      <c r="BP141" s="118">
        <f t="shared" si="91"/>
        <v>1</v>
      </c>
      <c r="BQ141" s="119">
        <f t="shared" si="92"/>
        <v>1</v>
      </c>
      <c r="BR141" s="176">
        <f t="shared" si="102"/>
        <v>6</v>
      </c>
      <c r="BS141" s="121">
        <f t="shared" si="93"/>
        <v>1</v>
      </c>
      <c r="BT141" s="177">
        <f t="shared" si="94"/>
        <v>1</v>
      </c>
      <c r="BV141" s="123">
        <f t="shared" si="95"/>
        <v>59994</v>
      </c>
    </row>
    <row r="142" spans="1:74" ht="12.75" hidden="1">
      <c r="A142" s="97"/>
      <c r="B142" s="98"/>
      <c r="C142" s="99">
        <v>9999</v>
      </c>
      <c r="D142" s="100"/>
      <c r="E142" s="100"/>
      <c r="F142" s="100"/>
      <c r="G142" s="100"/>
      <c r="H142" s="100"/>
      <c r="I142" s="100"/>
      <c r="J142" s="100"/>
      <c r="K142" s="100"/>
      <c r="L142" s="172">
        <f t="shared" si="96"/>
        <v>9999</v>
      </c>
      <c r="M142" s="102">
        <v>9999</v>
      </c>
      <c r="N142" s="103"/>
      <c r="O142" s="103"/>
      <c r="P142" s="103"/>
      <c r="Q142" s="103"/>
      <c r="R142" s="103"/>
      <c r="S142" s="103"/>
      <c r="T142" s="103"/>
      <c r="U142" s="103"/>
      <c r="V142" s="104">
        <f t="shared" si="97"/>
        <v>9999</v>
      </c>
      <c r="W142" s="173">
        <v>9999</v>
      </c>
      <c r="X142" s="106"/>
      <c r="Y142" s="106"/>
      <c r="Z142" s="106"/>
      <c r="AA142" s="106"/>
      <c r="AB142" s="106"/>
      <c r="AC142" s="106"/>
      <c r="AD142" s="106"/>
      <c r="AE142" s="106"/>
      <c r="AF142" s="174">
        <f t="shared" si="98"/>
        <v>9999</v>
      </c>
      <c r="AG142" s="108">
        <v>9999</v>
      </c>
      <c r="AH142" s="109"/>
      <c r="AI142" s="109"/>
      <c r="AJ142" s="109"/>
      <c r="AK142" s="109"/>
      <c r="AL142" s="109"/>
      <c r="AM142" s="109"/>
      <c r="AN142" s="109"/>
      <c r="AO142" s="109"/>
      <c r="AP142" s="110">
        <f t="shared" si="99"/>
        <v>9999</v>
      </c>
      <c r="AQ142" s="175">
        <v>9999</v>
      </c>
      <c r="AR142" s="112"/>
      <c r="AS142" s="112"/>
      <c r="AT142" s="112"/>
      <c r="AU142" s="112"/>
      <c r="AV142" s="112"/>
      <c r="AW142" s="112"/>
      <c r="AX142" s="112"/>
      <c r="AY142" s="112"/>
      <c r="AZ142" s="113">
        <f t="shared" si="100"/>
        <v>9999</v>
      </c>
      <c r="BA142" s="114">
        <v>9999</v>
      </c>
      <c r="BB142" s="115"/>
      <c r="BC142" s="115"/>
      <c r="BD142" s="115"/>
      <c r="BE142" s="115"/>
      <c r="BF142" s="115"/>
      <c r="BG142" s="115"/>
      <c r="BH142" s="115"/>
      <c r="BI142" s="115"/>
      <c r="BJ142" s="116">
        <f t="shared" si="101"/>
        <v>9999</v>
      </c>
      <c r="BK142" s="90"/>
      <c r="BL142" s="117">
        <f t="shared" si="87"/>
        <v>1</v>
      </c>
      <c r="BM142" s="118">
        <f t="shared" si="88"/>
        <v>1</v>
      </c>
      <c r="BN142" s="118">
        <f t="shared" si="89"/>
        <v>1</v>
      </c>
      <c r="BO142" s="118">
        <f t="shared" si="90"/>
        <v>1</v>
      </c>
      <c r="BP142" s="118">
        <f t="shared" si="91"/>
        <v>1</v>
      </c>
      <c r="BQ142" s="119">
        <f t="shared" si="92"/>
        <v>1</v>
      </c>
      <c r="BR142" s="176">
        <f t="shared" si="102"/>
        <v>6</v>
      </c>
      <c r="BS142" s="121">
        <f t="shared" si="93"/>
        <v>1</v>
      </c>
      <c r="BT142" s="177">
        <f t="shared" si="94"/>
        <v>1</v>
      </c>
      <c r="BV142" s="123">
        <f t="shared" si="95"/>
        <v>59994</v>
      </c>
    </row>
    <row r="143" spans="1:74" ht="12.75" hidden="1">
      <c r="A143" s="97"/>
      <c r="B143" s="98"/>
      <c r="C143" s="99">
        <v>9999</v>
      </c>
      <c r="D143" s="100"/>
      <c r="E143" s="100"/>
      <c r="F143" s="100"/>
      <c r="G143" s="100"/>
      <c r="H143" s="100"/>
      <c r="I143" s="100"/>
      <c r="J143" s="100"/>
      <c r="K143" s="100"/>
      <c r="L143" s="172">
        <f t="shared" si="96"/>
        <v>9999</v>
      </c>
      <c r="M143" s="102">
        <v>9999</v>
      </c>
      <c r="N143" s="103"/>
      <c r="O143" s="103"/>
      <c r="P143" s="103"/>
      <c r="Q143" s="103"/>
      <c r="R143" s="103"/>
      <c r="S143" s="103"/>
      <c r="T143" s="103"/>
      <c r="U143" s="103"/>
      <c r="V143" s="104">
        <f t="shared" si="97"/>
        <v>9999</v>
      </c>
      <c r="W143" s="173">
        <v>9999</v>
      </c>
      <c r="X143" s="106"/>
      <c r="Y143" s="106"/>
      <c r="Z143" s="106"/>
      <c r="AA143" s="106"/>
      <c r="AB143" s="106"/>
      <c r="AC143" s="106"/>
      <c r="AD143" s="106"/>
      <c r="AE143" s="106"/>
      <c r="AF143" s="174">
        <f t="shared" si="98"/>
        <v>9999</v>
      </c>
      <c r="AG143" s="108">
        <v>9999</v>
      </c>
      <c r="AH143" s="109"/>
      <c r="AI143" s="109"/>
      <c r="AJ143" s="109"/>
      <c r="AK143" s="109"/>
      <c r="AL143" s="109"/>
      <c r="AM143" s="109"/>
      <c r="AN143" s="109"/>
      <c r="AO143" s="109"/>
      <c r="AP143" s="110">
        <f t="shared" si="99"/>
        <v>9999</v>
      </c>
      <c r="AQ143" s="175">
        <v>9999</v>
      </c>
      <c r="AR143" s="112"/>
      <c r="AS143" s="112"/>
      <c r="AT143" s="112"/>
      <c r="AU143" s="112"/>
      <c r="AV143" s="112"/>
      <c r="AW143" s="112"/>
      <c r="AX143" s="112"/>
      <c r="AY143" s="112"/>
      <c r="AZ143" s="113">
        <f t="shared" si="100"/>
        <v>9999</v>
      </c>
      <c r="BA143" s="114">
        <v>9999</v>
      </c>
      <c r="BB143" s="115"/>
      <c r="BC143" s="115"/>
      <c r="BD143" s="115"/>
      <c r="BE143" s="115"/>
      <c r="BF143" s="115"/>
      <c r="BG143" s="115"/>
      <c r="BH143" s="115"/>
      <c r="BI143" s="115"/>
      <c r="BJ143" s="116">
        <f t="shared" si="101"/>
        <v>9999</v>
      </c>
      <c r="BK143" s="90"/>
      <c r="BL143" s="117">
        <f t="shared" si="87"/>
        <v>1</v>
      </c>
      <c r="BM143" s="118">
        <f t="shared" si="88"/>
        <v>1</v>
      </c>
      <c r="BN143" s="118">
        <f t="shared" si="89"/>
        <v>1</v>
      </c>
      <c r="BO143" s="118">
        <f t="shared" si="90"/>
        <v>1</v>
      </c>
      <c r="BP143" s="118">
        <f t="shared" si="91"/>
        <v>1</v>
      </c>
      <c r="BQ143" s="119">
        <f t="shared" si="92"/>
        <v>1</v>
      </c>
      <c r="BR143" s="176">
        <f t="shared" si="102"/>
        <v>6</v>
      </c>
      <c r="BS143" s="121">
        <f t="shared" si="93"/>
        <v>1</v>
      </c>
      <c r="BT143" s="177">
        <f t="shared" si="94"/>
        <v>1</v>
      </c>
      <c r="BV143" s="123">
        <f t="shared" si="95"/>
        <v>59994</v>
      </c>
    </row>
    <row r="144" spans="1:74" ht="12.75" hidden="1">
      <c r="A144" s="97"/>
      <c r="B144" s="98"/>
      <c r="C144" s="99">
        <v>9999</v>
      </c>
      <c r="D144" s="100"/>
      <c r="E144" s="100"/>
      <c r="F144" s="100"/>
      <c r="G144" s="100"/>
      <c r="H144" s="100"/>
      <c r="I144" s="100"/>
      <c r="J144" s="100"/>
      <c r="K144" s="100"/>
      <c r="L144" s="172">
        <f t="shared" si="96"/>
        <v>9999</v>
      </c>
      <c r="M144" s="102">
        <v>9999</v>
      </c>
      <c r="N144" s="103"/>
      <c r="O144" s="103"/>
      <c r="P144" s="103"/>
      <c r="Q144" s="103"/>
      <c r="R144" s="103"/>
      <c r="S144" s="103"/>
      <c r="T144" s="103"/>
      <c r="U144" s="103"/>
      <c r="V144" s="104">
        <f t="shared" si="97"/>
        <v>9999</v>
      </c>
      <c r="W144" s="173">
        <v>9999</v>
      </c>
      <c r="X144" s="106"/>
      <c r="Y144" s="106"/>
      <c r="Z144" s="106"/>
      <c r="AA144" s="106"/>
      <c r="AB144" s="106"/>
      <c r="AC144" s="106"/>
      <c r="AD144" s="106"/>
      <c r="AE144" s="106"/>
      <c r="AF144" s="174">
        <f t="shared" si="98"/>
        <v>9999</v>
      </c>
      <c r="AG144" s="108">
        <v>9999</v>
      </c>
      <c r="AH144" s="109"/>
      <c r="AI144" s="109"/>
      <c r="AJ144" s="109"/>
      <c r="AK144" s="109"/>
      <c r="AL144" s="109"/>
      <c r="AM144" s="109"/>
      <c r="AN144" s="109"/>
      <c r="AO144" s="109"/>
      <c r="AP144" s="110">
        <f t="shared" si="99"/>
        <v>9999</v>
      </c>
      <c r="AQ144" s="175">
        <v>9999</v>
      </c>
      <c r="AR144" s="112"/>
      <c r="AS144" s="112"/>
      <c r="AT144" s="112"/>
      <c r="AU144" s="112"/>
      <c r="AV144" s="112"/>
      <c r="AW144" s="112"/>
      <c r="AX144" s="112"/>
      <c r="AY144" s="112"/>
      <c r="AZ144" s="113">
        <f t="shared" si="100"/>
        <v>9999</v>
      </c>
      <c r="BA144" s="114">
        <v>9999</v>
      </c>
      <c r="BB144" s="115"/>
      <c r="BC144" s="115"/>
      <c r="BD144" s="115"/>
      <c r="BE144" s="115"/>
      <c r="BF144" s="115"/>
      <c r="BG144" s="115"/>
      <c r="BH144" s="115"/>
      <c r="BI144" s="115"/>
      <c r="BJ144" s="116">
        <f t="shared" si="101"/>
        <v>9999</v>
      </c>
      <c r="BK144" s="90"/>
      <c r="BL144" s="117">
        <f t="shared" si="87"/>
        <v>1</v>
      </c>
      <c r="BM144" s="118">
        <f t="shared" si="88"/>
        <v>1</v>
      </c>
      <c r="BN144" s="118">
        <f t="shared" si="89"/>
        <v>1</v>
      </c>
      <c r="BO144" s="118">
        <f t="shared" si="90"/>
        <v>1</v>
      </c>
      <c r="BP144" s="118">
        <f t="shared" si="91"/>
        <v>1</v>
      </c>
      <c r="BQ144" s="119">
        <f t="shared" si="92"/>
        <v>1</v>
      </c>
      <c r="BR144" s="176">
        <f t="shared" si="102"/>
        <v>6</v>
      </c>
      <c r="BS144" s="121">
        <f t="shared" si="93"/>
        <v>1</v>
      </c>
      <c r="BT144" s="177">
        <f t="shared" si="94"/>
        <v>1</v>
      </c>
      <c r="BV144" s="123">
        <f t="shared" si="95"/>
        <v>59994</v>
      </c>
    </row>
    <row r="145" spans="1:74" ht="12.75" hidden="1">
      <c r="A145" s="97"/>
      <c r="B145" s="98"/>
      <c r="C145" s="99">
        <v>9999</v>
      </c>
      <c r="D145" s="100"/>
      <c r="E145" s="100"/>
      <c r="F145" s="100"/>
      <c r="G145" s="100"/>
      <c r="H145" s="100"/>
      <c r="I145" s="100"/>
      <c r="J145" s="100"/>
      <c r="K145" s="100"/>
      <c r="L145" s="172">
        <f t="shared" si="96"/>
        <v>9999</v>
      </c>
      <c r="M145" s="102">
        <v>9999</v>
      </c>
      <c r="N145" s="103"/>
      <c r="O145" s="103"/>
      <c r="P145" s="103"/>
      <c r="Q145" s="103"/>
      <c r="R145" s="103"/>
      <c r="S145" s="103"/>
      <c r="T145" s="103"/>
      <c r="U145" s="103"/>
      <c r="V145" s="104">
        <f t="shared" si="97"/>
        <v>9999</v>
      </c>
      <c r="W145" s="173">
        <v>9999</v>
      </c>
      <c r="X145" s="106"/>
      <c r="Y145" s="106"/>
      <c r="Z145" s="106"/>
      <c r="AA145" s="106"/>
      <c r="AB145" s="106"/>
      <c r="AC145" s="106"/>
      <c r="AD145" s="106"/>
      <c r="AE145" s="106"/>
      <c r="AF145" s="174">
        <f t="shared" si="98"/>
        <v>9999</v>
      </c>
      <c r="AG145" s="108">
        <v>9999</v>
      </c>
      <c r="AH145" s="109"/>
      <c r="AI145" s="109"/>
      <c r="AJ145" s="109"/>
      <c r="AK145" s="109"/>
      <c r="AL145" s="109"/>
      <c r="AM145" s="109"/>
      <c r="AN145" s="109"/>
      <c r="AO145" s="109"/>
      <c r="AP145" s="110">
        <f t="shared" si="99"/>
        <v>9999</v>
      </c>
      <c r="AQ145" s="175">
        <v>9999</v>
      </c>
      <c r="AR145" s="112"/>
      <c r="AS145" s="112"/>
      <c r="AT145" s="112"/>
      <c r="AU145" s="112"/>
      <c r="AV145" s="112"/>
      <c r="AW145" s="112"/>
      <c r="AX145" s="112"/>
      <c r="AY145" s="112"/>
      <c r="AZ145" s="113">
        <f t="shared" si="100"/>
        <v>9999</v>
      </c>
      <c r="BA145" s="114">
        <v>9999</v>
      </c>
      <c r="BB145" s="115"/>
      <c r="BC145" s="115"/>
      <c r="BD145" s="115"/>
      <c r="BE145" s="115"/>
      <c r="BF145" s="115"/>
      <c r="BG145" s="115"/>
      <c r="BH145" s="115"/>
      <c r="BI145" s="115"/>
      <c r="BJ145" s="116">
        <f t="shared" si="101"/>
        <v>9999</v>
      </c>
      <c r="BK145" s="90"/>
      <c r="BL145" s="117">
        <f t="shared" si="87"/>
        <v>1</v>
      </c>
      <c r="BM145" s="118">
        <f t="shared" si="88"/>
        <v>1</v>
      </c>
      <c r="BN145" s="118">
        <f t="shared" si="89"/>
        <v>1</v>
      </c>
      <c r="BO145" s="118">
        <f t="shared" si="90"/>
        <v>1</v>
      </c>
      <c r="BP145" s="118">
        <f t="shared" si="91"/>
        <v>1</v>
      </c>
      <c r="BQ145" s="119">
        <f t="shared" si="92"/>
        <v>1</v>
      </c>
      <c r="BR145" s="176">
        <f t="shared" si="102"/>
        <v>6</v>
      </c>
      <c r="BS145" s="121">
        <f t="shared" si="93"/>
        <v>1</v>
      </c>
      <c r="BT145" s="177">
        <f t="shared" si="94"/>
        <v>1</v>
      </c>
      <c r="BV145" s="123">
        <f t="shared" si="95"/>
        <v>59994</v>
      </c>
    </row>
    <row r="146" spans="1:74" ht="12.75" hidden="1">
      <c r="A146" s="97"/>
      <c r="B146" s="98"/>
      <c r="C146" s="99">
        <v>9999</v>
      </c>
      <c r="D146" s="100"/>
      <c r="E146" s="100"/>
      <c r="F146" s="100"/>
      <c r="G146" s="100"/>
      <c r="H146" s="100"/>
      <c r="I146" s="100"/>
      <c r="J146" s="100"/>
      <c r="K146" s="100"/>
      <c r="L146" s="172">
        <f t="shared" si="96"/>
        <v>9999</v>
      </c>
      <c r="M146" s="102">
        <v>9999</v>
      </c>
      <c r="N146" s="103"/>
      <c r="O146" s="103"/>
      <c r="P146" s="103"/>
      <c r="Q146" s="103"/>
      <c r="R146" s="103"/>
      <c r="S146" s="103"/>
      <c r="T146" s="103"/>
      <c r="U146" s="103"/>
      <c r="V146" s="104">
        <f t="shared" si="97"/>
        <v>9999</v>
      </c>
      <c r="W146" s="173">
        <v>9999</v>
      </c>
      <c r="X146" s="106"/>
      <c r="Y146" s="106"/>
      <c r="Z146" s="106"/>
      <c r="AA146" s="106"/>
      <c r="AB146" s="106"/>
      <c r="AC146" s="106"/>
      <c r="AD146" s="106"/>
      <c r="AE146" s="106"/>
      <c r="AF146" s="174">
        <f t="shared" si="98"/>
        <v>9999</v>
      </c>
      <c r="AG146" s="108">
        <v>9999</v>
      </c>
      <c r="AH146" s="109"/>
      <c r="AI146" s="109"/>
      <c r="AJ146" s="109"/>
      <c r="AK146" s="109"/>
      <c r="AL146" s="109"/>
      <c r="AM146" s="109"/>
      <c r="AN146" s="109"/>
      <c r="AO146" s="109"/>
      <c r="AP146" s="110">
        <f t="shared" si="99"/>
        <v>9999</v>
      </c>
      <c r="AQ146" s="175">
        <v>9999</v>
      </c>
      <c r="AR146" s="112"/>
      <c r="AS146" s="112"/>
      <c r="AT146" s="112"/>
      <c r="AU146" s="112"/>
      <c r="AV146" s="112"/>
      <c r="AW146" s="112"/>
      <c r="AX146" s="112"/>
      <c r="AY146" s="112"/>
      <c r="AZ146" s="113">
        <f t="shared" si="100"/>
        <v>9999</v>
      </c>
      <c r="BA146" s="114">
        <v>9999</v>
      </c>
      <c r="BB146" s="115"/>
      <c r="BC146" s="115"/>
      <c r="BD146" s="115"/>
      <c r="BE146" s="115"/>
      <c r="BF146" s="115"/>
      <c r="BG146" s="115"/>
      <c r="BH146" s="115"/>
      <c r="BI146" s="115"/>
      <c r="BJ146" s="116">
        <f t="shared" si="101"/>
        <v>9999</v>
      </c>
      <c r="BK146" s="90"/>
      <c r="BL146" s="117">
        <f t="shared" si="87"/>
        <v>1</v>
      </c>
      <c r="BM146" s="118">
        <f t="shared" si="88"/>
        <v>1</v>
      </c>
      <c r="BN146" s="118">
        <f t="shared" si="89"/>
        <v>1</v>
      </c>
      <c r="BO146" s="118">
        <f t="shared" si="90"/>
        <v>1</v>
      </c>
      <c r="BP146" s="118">
        <f t="shared" si="91"/>
        <v>1</v>
      </c>
      <c r="BQ146" s="119">
        <f t="shared" si="92"/>
        <v>1</v>
      </c>
      <c r="BR146" s="176">
        <f t="shared" si="102"/>
        <v>6</v>
      </c>
      <c r="BS146" s="121">
        <f t="shared" si="93"/>
        <v>1</v>
      </c>
      <c r="BT146" s="177">
        <f t="shared" si="94"/>
        <v>1</v>
      </c>
      <c r="BV146" s="123">
        <f t="shared" si="95"/>
        <v>59994</v>
      </c>
    </row>
    <row r="147" spans="1:74" ht="12.75" hidden="1">
      <c r="A147" s="97"/>
      <c r="B147" s="98"/>
      <c r="C147" s="99">
        <v>9999</v>
      </c>
      <c r="D147" s="100"/>
      <c r="E147" s="100"/>
      <c r="F147" s="100"/>
      <c r="G147" s="100"/>
      <c r="H147" s="100"/>
      <c r="I147" s="100"/>
      <c r="J147" s="100"/>
      <c r="K147" s="100"/>
      <c r="L147" s="172">
        <f t="shared" si="96"/>
        <v>9999</v>
      </c>
      <c r="M147" s="102">
        <v>9999</v>
      </c>
      <c r="N147" s="103"/>
      <c r="O147" s="103"/>
      <c r="P147" s="103"/>
      <c r="Q147" s="103"/>
      <c r="R147" s="103"/>
      <c r="S147" s="103"/>
      <c r="T147" s="103"/>
      <c r="U147" s="103"/>
      <c r="V147" s="104">
        <f t="shared" si="97"/>
        <v>9999</v>
      </c>
      <c r="W147" s="173">
        <v>9999</v>
      </c>
      <c r="X147" s="106"/>
      <c r="Y147" s="106"/>
      <c r="Z147" s="106"/>
      <c r="AA147" s="106"/>
      <c r="AB147" s="106"/>
      <c r="AC147" s="106"/>
      <c r="AD147" s="106"/>
      <c r="AE147" s="106"/>
      <c r="AF147" s="174">
        <f t="shared" si="98"/>
        <v>9999</v>
      </c>
      <c r="AG147" s="108">
        <v>9999</v>
      </c>
      <c r="AH147" s="109"/>
      <c r="AI147" s="109"/>
      <c r="AJ147" s="109"/>
      <c r="AK147" s="109"/>
      <c r="AL147" s="109"/>
      <c r="AM147" s="109"/>
      <c r="AN147" s="109"/>
      <c r="AO147" s="109"/>
      <c r="AP147" s="110">
        <f t="shared" si="99"/>
        <v>9999</v>
      </c>
      <c r="AQ147" s="175">
        <v>9999</v>
      </c>
      <c r="AR147" s="112"/>
      <c r="AS147" s="112"/>
      <c r="AT147" s="112"/>
      <c r="AU147" s="112"/>
      <c r="AV147" s="112"/>
      <c r="AW147" s="112"/>
      <c r="AX147" s="112"/>
      <c r="AY147" s="112"/>
      <c r="AZ147" s="113">
        <f t="shared" si="100"/>
        <v>9999</v>
      </c>
      <c r="BA147" s="114">
        <v>9999</v>
      </c>
      <c r="BB147" s="115"/>
      <c r="BC147" s="115"/>
      <c r="BD147" s="115"/>
      <c r="BE147" s="115"/>
      <c r="BF147" s="115"/>
      <c r="BG147" s="115"/>
      <c r="BH147" s="115"/>
      <c r="BI147" s="115"/>
      <c r="BJ147" s="116">
        <f t="shared" si="101"/>
        <v>9999</v>
      </c>
      <c r="BK147" s="90"/>
      <c r="BL147" s="117">
        <f t="shared" si="87"/>
        <v>1</v>
      </c>
      <c r="BM147" s="118">
        <f t="shared" si="88"/>
        <v>1</v>
      </c>
      <c r="BN147" s="118">
        <f t="shared" si="89"/>
        <v>1</v>
      </c>
      <c r="BO147" s="118">
        <f t="shared" si="90"/>
        <v>1</v>
      </c>
      <c r="BP147" s="118">
        <f t="shared" si="91"/>
        <v>1</v>
      </c>
      <c r="BQ147" s="119">
        <f t="shared" si="92"/>
        <v>1</v>
      </c>
      <c r="BR147" s="176">
        <f t="shared" si="102"/>
        <v>6</v>
      </c>
      <c r="BS147" s="121">
        <f t="shared" si="93"/>
        <v>1</v>
      </c>
      <c r="BT147" s="177">
        <f t="shared" si="94"/>
        <v>1</v>
      </c>
      <c r="BV147" s="123">
        <f t="shared" si="95"/>
        <v>59994</v>
      </c>
    </row>
    <row r="148" spans="1:74" ht="12.75" hidden="1">
      <c r="A148" s="97"/>
      <c r="B148" s="98" t="s">
        <v>37</v>
      </c>
      <c r="C148" s="99">
        <v>9999</v>
      </c>
      <c r="D148" s="100"/>
      <c r="E148" s="100"/>
      <c r="F148" s="100"/>
      <c r="G148" s="100"/>
      <c r="H148" s="100"/>
      <c r="I148" s="100"/>
      <c r="J148" s="100"/>
      <c r="K148" s="100"/>
      <c r="L148" s="172">
        <f t="shared" si="96"/>
        <v>9999</v>
      </c>
      <c r="M148" s="102">
        <v>9999</v>
      </c>
      <c r="N148" s="103"/>
      <c r="O148" s="103"/>
      <c r="P148" s="103"/>
      <c r="Q148" s="103"/>
      <c r="R148" s="103"/>
      <c r="S148" s="103"/>
      <c r="T148" s="103"/>
      <c r="U148" s="103"/>
      <c r="V148" s="104">
        <f t="shared" si="97"/>
        <v>9999</v>
      </c>
      <c r="W148" s="173">
        <v>9999</v>
      </c>
      <c r="X148" s="106"/>
      <c r="Y148" s="106"/>
      <c r="Z148" s="106"/>
      <c r="AA148" s="106"/>
      <c r="AB148" s="106"/>
      <c r="AC148" s="106"/>
      <c r="AD148" s="106"/>
      <c r="AE148" s="106"/>
      <c r="AF148" s="174">
        <f t="shared" si="98"/>
        <v>9999</v>
      </c>
      <c r="AG148" s="108">
        <v>9999</v>
      </c>
      <c r="AH148" s="109"/>
      <c r="AI148" s="109"/>
      <c r="AJ148" s="109"/>
      <c r="AK148" s="109"/>
      <c r="AL148" s="109"/>
      <c r="AM148" s="109"/>
      <c r="AN148" s="109"/>
      <c r="AO148" s="109"/>
      <c r="AP148" s="110">
        <f t="shared" si="99"/>
        <v>9999</v>
      </c>
      <c r="AQ148" s="175">
        <v>9999</v>
      </c>
      <c r="AR148" s="112"/>
      <c r="AS148" s="112"/>
      <c r="AT148" s="112"/>
      <c r="AU148" s="112"/>
      <c r="AV148" s="112"/>
      <c r="AW148" s="112"/>
      <c r="AX148" s="112"/>
      <c r="AY148" s="112"/>
      <c r="AZ148" s="113">
        <f t="shared" si="100"/>
        <v>9999</v>
      </c>
      <c r="BA148" s="114">
        <v>9999</v>
      </c>
      <c r="BB148" s="115"/>
      <c r="BC148" s="115"/>
      <c r="BD148" s="115"/>
      <c r="BE148" s="115"/>
      <c r="BF148" s="115"/>
      <c r="BG148" s="115"/>
      <c r="BH148" s="115"/>
      <c r="BI148" s="115"/>
      <c r="BJ148" s="116">
        <f t="shared" si="101"/>
        <v>9999</v>
      </c>
      <c r="BK148" s="90"/>
      <c r="BL148" s="117">
        <f t="shared" si="87"/>
        <v>1</v>
      </c>
      <c r="BM148" s="118">
        <f t="shared" si="88"/>
        <v>1</v>
      </c>
      <c r="BN148" s="118">
        <f t="shared" si="89"/>
        <v>1</v>
      </c>
      <c r="BO148" s="118">
        <f t="shared" si="90"/>
        <v>1</v>
      </c>
      <c r="BP148" s="118">
        <f t="shared" si="91"/>
        <v>1</v>
      </c>
      <c r="BQ148" s="119">
        <f t="shared" si="92"/>
        <v>1</v>
      </c>
      <c r="BR148" s="176">
        <f t="shared" si="102"/>
        <v>6</v>
      </c>
      <c r="BS148" s="121">
        <f t="shared" si="93"/>
        <v>1</v>
      </c>
      <c r="BT148" s="177">
        <f t="shared" si="94"/>
        <v>1</v>
      </c>
      <c r="BV148" s="123">
        <f t="shared" si="95"/>
        <v>59994</v>
      </c>
    </row>
    <row r="149" spans="1:74" ht="12.75" hidden="1">
      <c r="A149" s="97"/>
      <c r="B149" s="98" t="s">
        <v>37</v>
      </c>
      <c r="C149" s="99">
        <v>9999</v>
      </c>
      <c r="D149" s="100"/>
      <c r="E149" s="100"/>
      <c r="F149" s="100"/>
      <c r="G149" s="100"/>
      <c r="H149" s="100"/>
      <c r="I149" s="100"/>
      <c r="J149" s="100"/>
      <c r="K149" s="100"/>
      <c r="L149" s="172">
        <f t="shared" si="96"/>
        <v>9999</v>
      </c>
      <c r="M149" s="102">
        <v>9999</v>
      </c>
      <c r="N149" s="103"/>
      <c r="O149" s="103"/>
      <c r="P149" s="103"/>
      <c r="Q149" s="103"/>
      <c r="R149" s="103"/>
      <c r="S149" s="103"/>
      <c r="T149" s="103"/>
      <c r="U149" s="103"/>
      <c r="V149" s="104">
        <f t="shared" si="97"/>
        <v>9999</v>
      </c>
      <c r="W149" s="173">
        <v>9999</v>
      </c>
      <c r="X149" s="106"/>
      <c r="Y149" s="106"/>
      <c r="Z149" s="106"/>
      <c r="AA149" s="106"/>
      <c r="AB149" s="106"/>
      <c r="AC149" s="106"/>
      <c r="AD149" s="106"/>
      <c r="AE149" s="106"/>
      <c r="AF149" s="174">
        <f t="shared" si="98"/>
        <v>9999</v>
      </c>
      <c r="AG149" s="108">
        <v>9999</v>
      </c>
      <c r="AH149" s="109"/>
      <c r="AI149" s="109"/>
      <c r="AJ149" s="109"/>
      <c r="AK149" s="109"/>
      <c r="AL149" s="109"/>
      <c r="AM149" s="109"/>
      <c r="AN149" s="109"/>
      <c r="AO149" s="109"/>
      <c r="AP149" s="110">
        <f t="shared" si="99"/>
        <v>9999</v>
      </c>
      <c r="AQ149" s="175">
        <v>9999</v>
      </c>
      <c r="AR149" s="112"/>
      <c r="AS149" s="112"/>
      <c r="AT149" s="112"/>
      <c r="AU149" s="112"/>
      <c r="AV149" s="112"/>
      <c r="AW149" s="112"/>
      <c r="AX149" s="112"/>
      <c r="AY149" s="112"/>
      <c r="AZ149" s="113">
        <f t="shared" si="100"/>
        <v>9999</v>
      </c>
      <c r="BA149" s="114">
        <v>9999</v>
      </c>
      <c r="BB149" s="115"/>
      <c r="BC149" s="115"/>
      <c r="BD149" s="115"/>
      <c r="BE149" s="115"/>
      <c r="BF149" s="115"/>
      <c r="BG149" s="115"/>
      <c r="BH149" s="115"/>
      <c r="BI149" s="115"/>
      <c r="BJ149" s="116">
        <f t="shared" si="101"/>
        <v>9999</v>
      </c>
      <c r="BK149" s="90"/>
      <c r="BL149" s="117">
        <f t="shared" si="87"/>
        <v>1</v>
      </c>
      <c r="BM149" s="118">
        <f t="shared" si="88"/>
        <v>1</v>
      </c>
      <c r="BN149" s="118">
        <f t="shared" si="89"/>
        <v>1</v>
      </c>
      <c r="BO149" s="118">
        <f t="shared" si="90"/>
        <v>1</v>
      </c>
      <c r="BP149" s="118">
        <f t="shared" si="91"/>
        <v>1</v>
      </c>
      <c r="BQ149" s="119">
        <f t="shared" si="92"/>
        <v>1</v>
      </c>
      <c r="BR149" s="176">
        <f t="shared" si="102"/>
        <v>6</v>
      </c>
      <c r="BS149" s="121">
        <f t="shared" si="93"/>
        <v>1</v>
      </c>
      <c r="BT149" s="177">
        <f t="shared" si="94"/>
        <v>1</v>
      </c>
      <c r="BV149" s="123">
        <f t="shared" si="95"/>
        <v>59994</v>
      </c>
    </row>
    <row r="150" spans="1:74" ht="12.75" hidden="1">
      <c r="A150" s="126"/>
      <c r="B150" s="127" t="s">
        <v>37</v>
      </c>
      <c r="C150" s="128">
        <v>9999</v>
      </c>
      <c r="D150" s="129"/>
      <c r="E150" s="129"/>
      <c r="F150" s="129"/>
      <c r="G150" s="129"/>
      <c r="H150" s="129"/>
      <c r="I150" s="129"/>
      <c r="J150" s="129"/>
      <c r="K150" s="129"/>
      <c r="L150" s="178">
        <f t="shared" si="96"/>
        <v>9999</v>
      </c>
      <c r="M150" s="131">
        <v>9999</v>
      </c>
      <c r="N150" s="132"/>
      <c r="O150" s="132"/>
      <c r="P150" s="132"/>
      <c r="Q150" s="132"/>
      <c r="R150" s="132"/>
      <c r="S150" s="132"/>
      <c r="T150" s="132"/>
      <c r="U150" s="132"/>
      <c r="V150" s="133">
        <f t="shared" si="97"/>
        <v>9999</v>
      </c>
      <c r="W150" s="179">
        <v>9999</v>
      </c>
      <c r="X150" s="135"/>
      <c r="Y150" s="135"/>
      <c r="Z150" s="135"/>
      <c r="AA150" s="135"/>
      <c r="AB150" s="135"/>
      <c r="AC150" s="135"/>
      <c r="AD150" s="135"/>
      <c r="AE150" s="135"/>
      <c r="AF150" s="180">
        <f t="shared" si="98"/>
        <v>9999</v>
      </c>
      <c r="AG150" s="137">
        <v>9999</v>
      </c>
      <c r="AH150" s="138"/>
      <c r="AI150" s="138"/>
      <c r="AJ150" s="138"/>
      <c r="AK150" s="138"/>
      <c r="AL150" s="138"/>
      <c r="AM150" s="138"/>
      <c r="AN150" s="138"/>
      <c r="AO150" s="138"/>
      <c r="AP150" s="139">
        <f t="shared" si="99"/>
        <v>9999</v>
      </c>
      <c r="AQ150" s="181">
        <v>9999</v>
      </c>
      <c r="AR150" s="141"/>
      <c r="AS150" s="141"/>
      <c r="AT150" s="141"/>
      <c r="AU150" s="141"/>
      <c r="AV150" s="141"/>
      <c r="AW150" s="141"/>
      <c r="AX150" s="141"/>
      <c r="AY150" s="141"/>
      <c r="AZ150" s="142">
        <f t="shared" si="100"/>
        <v>9999</v>
      </c>
      <c r="BA150" s="143">
        <v>9999</v>
      </c>
      <c r="BB150" s="144"/>
      <c r="BC150" s="144"/>
      <c r="BD150" s="144"/>
      <c r="BE150" s="144"/>
      <c r="BF150" s="144"/>
      <c r="BG150" s="144"/>
      <c r="BH150" s="144"/>
      <c r="BI150" s="144"/>
      <c r="BJ150" s="145">
        <f t="shared" si="101"/>
        <v>9999</v>
      </c>
      <c r="BK150" s="90"/>
      <c r="BL150" s="146">
        <f t="shared" si="87"/>
        <v>1</v>
      </c>
      <c r="BM150" s="147">
        <f t="shared" si="88"/>
        <v>1</v>
      </c>
      <c r="BN150" s="147">
        <f t="shared" si="89"/>
        <v>1</v>
      </c>
      <c r="BO150" s="147">
        <f t="shared" si="90"/>
        <v>1</v>
      </c>
      <c r="BP150" s="147">
        <f t="shared" si="91"/>
        <v>1</v>
      </c>
      <c r="BQ150" s="148">
        <f t="shared" si="92"/>
        <v>1</v>
      </c>
      <c r="BR150" s="182">
        <f t="shared" si="102"/>
        <v>6</v>
      </c>
      <c r="BS150" s="150">
        <f t="shared" si="93"/>
        <v>1</v>
      </c>
      <c r="BT150" s="183">
        <f t="shared" si="94"/>
        <v>1</v>
      </c>
      <c r="BV150" s="152">
        <f t="shared" si="95"/>
        <v>59994</v>
      </c>
    </row>
    <row r="151" spans="63:72" ht="12.75">
      <c r="BK151" s="31"/>
      <c r="BL151" s="184"/>
      <c r="BM151" s="184"/>
      <c r="BN151" s="184"/>
      <c r="BO151" s="184"/>
      <c r="BP151" s="184"/>
      <c r="BQ151" s="184"/>
      <c r="BR151" s="184"/>
      <c r="BS151" s="184"/>
      <c r="BT151" s="184"/>
    </row>
    <row r="152" ht="12.75">
      <c r="BK152" s="31"/>
    </row>
    <row r="153" ht="12.75">
      <c r="BK153" s="31"/>
    </row>
    <row r="154" ht="12.75">
      <c r="BK154" s="31"/>
    </row>
    <row r="155" ht="12.75">
      <c r="BK155" s="31"/>
    </row>
    <row r="156" ht="12.75">
      <c r="BK156" s="31"/>
    </row>
    <row r="157" ht="12.75">
      <c r="BK157" s="31"/>
    </row>
    <row r="158" ht="12.75">
      <c r="BK158" s="31"/>
    </row>
  </sheetData>
  <sheetProtection/>
  <mergeCells count="31">
    <mergeCell ref="C136:L136"/>
    <mergeCell ref="M136:V136"/>
    <mergeCell ref="W136:AF136"/>
    <mergeCell ref="AG136:AP136"/>
    <mergeCell ref="AQ136:AZ136"/>
    <mergeCell ref="BA136:BJ136"/>
    <mergeCell ref="C110:L110"/>
    <mergeCell ref="M110:V110"/>
    <mergeCell ref="W110:AF110"/>
    <mergeCell ref="AG110:AP110"/>
    <mergeCell ref="AQ110:AZ110"/>
    <mergeCell ref="BA110:BJ110"/>
    <mergeCell ref="C84:L84"/>
    <mergeCell ref="M84:V84"/>
    <mergeCell ref="W84:AF84"/>
    <mergeCell ref="AG84:AP84"/>
    <mergeCell ref="AQ84:AZ84"/>
    <mergeCell ref="BA84:BJ84"/>
    <mergeCell ref="BL3:BQ3"/>
    <mergeCell ref="C4:L4"/>
    <mergeCell ref="M4:V4"/>
    <mergeCell ref="W4:AF4"/>
    <mergeCell ref="AG4:AP4"/>
    <mergeCell ref="AQ4:AZ4"/>
    <mergeCell ref="BA4:BJ4"/>
    <mergeCell ref="C1:L1"/>
    <mergeCell ref="M1:V1"/>
    <mergeCell ref="W1:AF1"/>
    <mergeCell ref="AG1:AP1"/>
    <mergeCell ref="AQ1:AZ1"/>
    <mergeCell ref="BA1:BJ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9.125" style="188" customWidth="1"/>
    <col min="2" max="2" width="30.75390625" style="188" customWidth="1"/>
    <col min="3" max="3" width="13.125" style="188" customWidth="1"/>
    <col min="4" max="4" width="11.625" style="188" customWidth="1"/>
    <col min="5" max="15" width="9.125" style="188" customWidth="1"/>
    <col min="16" max="16384" width="9.125" style="188" customWidth="1"/>
  </cols>
  <sheetData>
    <row r="1" spans="1:6" ht="30.75" customHeight="1" thickBot="1">
      <c r="A1" s="205" t="s">
        <v>144</v>
      </c>
      <c r="B1" s="205"/>
      <c r="C1" s="205"/>
      <c r="D1" s="205"/>
      <c r="E1" s="205"/>
      <c r="F1" s="205"/>
    </row>
    <row r="2" spans="2:5" s="187" customFormat="1" ht="18.75" customHeight="1" thickBot="1">
      <c r="B2" s="193"/>
      <c r="C2" s="190" t="s">
        <v>115</v>
      </c>
      <c r="D2" s="185" t="s">
        <v>108</v>
      </c>
      <c r="E2" s="186" t="s">
        <v>26</v>
      </c>
    </row>
    <row r="3" spans="2:5" ht="18.75" customHeight="1">
      <c r="B3" s="191" t="s">
        <v>111</v>
      </c>
      <c r="C3" s="189">
        <f>VLOOKUP(B3,'6 STAGES'!$B$6:$BS$139,70,FALSE)*100</f>
        <v>97.40419073931434</v>
      </c>
      <c r="D3" s="203">
        <f>C3+C4+C5</f>
        <v>217.72097295270032</v>
      </c>
      <c r="E3" s="201">
        <f>RANK(D3,$D$3:$D$35)</f>
        <v>6</v>
      </c>
    </row>
    <row r="4" spans="2:5" ht="18.75" customHeight="1">
      <c r="B4" s="192" t="s">
        <v>112</v>
      </c>
      <c r="C4" s="189">
        <f>VLOOKUP(B4,'6 STAGES'!$B$6:$BS$139,70,FALSE)*100</f>
        <v>59.33886844813217</v>
      </c>
      <c r="D4" s="204"/>
      <c r="E4" s="202"/>
    </row>
    <row r="5" spans="2:5" ht="18.75" customHeight="1" thickBot="1">
      <c r="B5" s="192" t="s">
        <v>114</v>
      </c>
      <c r="C5" s="189">
        <f>VLOOKUP(B5,'6 STAGES'!$B$6:$BS$139,70,FALSE)*100</f>
        <v>60.9779137652538</v>
      </c>
      <c r="D5" s="204"/>
      <c r="E5" s="202"/>
    </row>
    <row r="6" spans="2:5" s="187" customFormat="1" ht="18.75" customHeight="1" thickBot="1">
      <c r="B6" s="193"/>
      <c r="C6" s="190" t="s">
        <v>115</v>
      </c>
      <c r="D6" s="185" t="s">
        <v>108</v>
      </c>
      <c r="E6" s="186" t="s">
        <v>26</v>
      </c>
    </row>
    <row r="7" spans="2:5" ht="18.75" customHeight="1">
      <c r="B7" s="191" t="s">
        <v>110</v>
      </c>
      <c r="C7" s="189">
        <f>VLOOKUP(B7,'6 STAGES'!$B$6:$BS$139,70,FALSE)*100</f>
        <v>49.47349268342696</v>
      </c>
      <c r="D7" s="203">
        <f>C7+C8+C9</f>
        <v>172.33515709316356</v>
      </c>
      <c r="E7" s="201">
        <f>RANK(D7,$D$3:$D$35)</f>
        <v>8</v>
      </c>
    </row>
    <row r="8" spans="2:5" ht="18.75" customHeight="1">
      <c r="B8" s="192" t="s">
        <v>113</v>
      </c>
      <c r="C8" s="189">
        <f>VLOOKUP(B8,'6 STAGES'!$B$6:$BS$139,70,FALSE)*100</f>
        <v>62.044059606267055</v>
      </c>
      <c r="D8" s="204"/>
      <c r="E8" s="202"/>
    </row>
    <row r="9" spans="2:5" ht="18.75" customHeight="1" thickBot="1">
      <c r="B9" s="192" t="s">
        <v>93</v>
      </c>
      <c r="C9" s="189">
        <f>VLOOKUP(B9,'6 STAGES'!$B$6:$BS$139,70,FALSE)*100</f>
        <v>60.817604803469564</v>
      </c>
      <c r="D9" s="204"/>
      <c r="E9" s="202"/>
    </row>
    <row r="10" spans="2:5" s="187" customFormat="1" ht="18.75" customHeight="1" thickBot="1">
      <c r="B10" s="193"/>
      <c r="C10" s="190" t="s">
        <v>115</v>
      </c>
      <c r="D10" s="185" t="s">
        <v>108</v>
      </c>
      <c r="E10" s="186" t="s">
        <v>26</v>
      </c>
    </row>
    <row r="11" spans="2:5" ht="18.75" customHeight="1">
      <c r="B11" s="191" t="s">
        <v>116</v>
      </c>
      <c r="C11" s="189">
        <f>VLOOKUP(B11,'6 STAGES'!$B$6:$BS$139,70,FALSE)*100</f>
        <v>73.5264440516613</v>
      </c>
      <c r="D11" s="203">
        <f>C11+C12+C13</f>
        <v>190.5242592638292</v>
      </c>
      <c r="E11" s="201">
        <f>RANK(D11,$D$3:$D$35)</f>
        <v>7</v>
      </c>
    </row>
    <row r="12" spans="2:5" ht="18.75" customHeight="1">
      <c r="B12" s="192" t="s">
        <v>117</v>
      </c>
      <c r="C12" s="189">
        <f>VLOOKUP(B12,'6 STAGES'!$B$6:$BS$139,70,FALSE)*100</f>
        <v>51.6887057958844</v>
      </c>
      <c r="D12" s="204"/>
      <c r="E12" s="202"/>
    </row>
    <row r="13" spans="2:5" ht="18.75" customHeight="1" thickBot="1">
      <c r="B13" s="192" t="s">
        <v>118</v>
      </c>
      <c r="C13" s="189">
        <f>VLOOKUP(B13,'6 STAGES'!$B$6:$BS$139,70,FALSE)*100</f>
        <v>65.30910941628349</v>
      </c>
      <c r="D13" s="204"/>
      <c r="E13" s="202"/>
    </row>
    <row r="14" spans="2:5" s="187" customFormat="1" ht="18.75" customHeight="1" thickBot="1">
      <c r="B14" s="193"/>
      <c r="C14" s="190" t="s">
        <v>115</v>
      </c>
      <c r="D14" s="185" t="s">
        <v>108</v>
      </c>
      <c r="E14" s="186" t="s">
        <v>26</v>
      </c>
    </row>
    <row r="15" spans="2:5" ht="18.75" customHeight="1">
      <c r="B15" s="191" t="s">
        <v>119</v>
      </c>
      <c r="C15" s="189">
        <f>VLOOKUP(B15,'6 STAGES'!$B$6:$BS$139,70,FALSE)*100</f>
        <v>96.71432138242014</v>
      </c>
      <c r="D15" s="203">
        <f>C15+C16+C17</f>
        <v>271.79019620883133</v>
      </c>
      <c r="E15" s="201">
        <f>RANK(D15,$D$3:$D$35)</f>
        <v>1</v>
      </c>
    </row>
    <row r="16" spans="2:5" ht="18.75" customHeight="1">
      <c r="B16" s="192" t="s">
        <v>120</v>
      </c>
      <c r="C16" s="189">
        <f>VLOOKUP(B16,'6 STAGES'!$B$6:$BS$139,70,FALSE)*100</f>
        <v>79.37336755828964</v>
      </c>
      <c r="D16" s="204"/>
      <c r="E16" s="202"/>
    </row>
    <row r="17" spans="2:5" ht="18.75" customHeight="1" thickBot="1">
      <c r="B17" s="192" t="s">
        <v>121</v>
      </c>
      <c r="C17" s="189">
        <f>VLOOKUP(B17,'6 STAGES'!$B$6:$BS$139,70,FALSE)*100</f>
        <v>95.70250726812158</v>
      </c>
      <c r="D17" s="204"/>
      <c r="E17" s="202"/>
    </row>
    <row r="18" spans="2:5" s="187" customFormat="1" ht="18.75" customHeight="1" thickBot="1">
      <c r="B18" s="193"/>
      <c r="C18" s="190" t="s">
        <v>115</v>
      </c>
      <c r="D18" s="185" t="s">
        <v>108</v>
      </c>
      <c r="E18" s="186" t="s">
        <v>26</v>
      </c>
    </row>
    <row r="19" spans="2:5" ht="18.75" customHeight="1">
      <c r="B19" s="191" t="s">
        <v>122</v>
      </c>
      <c r="C19" s="189">
        <f>VLOOKUP(B19,'6 STAGES'!$B$6:$BS$139,70,FALSE)*100</f>
        <v>99.67346906336695</v>
      </c>
      <c r="D19" s="203">
        <f>C19+C20+C21</f>
        <v>233.40079512307352</v>
      </c>
      <c r="E19" s="201">
        <f>RANK(D19,$D$3:$D$35)</f>
        <v>3</v>
      </c>
    </row>
    <row r="20" spans="2:5" ht="18.75" customHeight="1">
      <c r="B20" s="192" t="s">
        <v>123</v>
      </c>
      <c r="C20" s="189">
        <f>VLOOKUP(B20,'6 STAGES'!$B$6:$BS$139,70,FALSE)*100</f>
        <v>74.36327728401604</v>
      </c>
      <c r="D20" s="204"/>
      <c r="E20" s="202"/>
    </row>
    <row r="21" spans="2:5" ht="18.75" customHeight="1" thickBot="1">
      <c r="B21" s="192" t="s">
        <v>124</v>
      </c>
      <c r="C21" s="189">
        <f>VLOOKUP(B21,'6 STAGES'!$B$6:$BS$139,70,FALSE)*100</f>
        <v>59.36404877569055</v>
      </c>
      <c r="D21" s="204"/>
      <c r="E21" s="202"/>
    </row>
    <row r="22" spans="2:5" s="187" customFormat="1" ht="18.75" customHeight="1" thickBot="1">
      <c r="B22" s="193"/>
      <c r="C22" s="190" t="s">
        <v>115</v>
      </c>
      <c r="D22" s="185" t="s">
        <v>108</v>
      </c>
      <c r="E22" s="186" t="s">
        <v>26</v>
      </c>
    </row>
    <row r="23" spans="2:5" ht="18.75" customHeight="1">
      <c r="B23" s="191" t="s">
        <v>125</v>
      </c>
      <c r="C23" s="189">
        <f>VLOOKUP(B23,'6 STAGES'!$B$6:$BS$139,70,FALSE)*100</f>
        <v>100</v>
      </c>
      <c r="D23" s="203">
        <f>C23+C24+C25</f>
        <v>227.91016147210405</v>
      </c>
      <c r="E23" s="201">
        <f>RANK(D23,$D$3:$D$35)</f>
        <v>5</v>
      </c>
    </row>
    <row r="24" spans="2:5" ht="18.75" customHeight="1">
      <c r="B24" s="192" t="s">
        <v>126</v>
      </c>
      <c r="C24" s="189">
        <f>VLOOKUP(B24,'6 STAGES'!$B$6:$BS$139,70,FALSE)*100</f>
        <v>62.29021918239815</v>
      </c>
      <c r="D24" s="204"/>
      <c r="E24" s="202"/>
    </row>
    <row r="25" spans="2:5" ht="18.75" customHeight="1" thickBot="1">
      <c r="B25" s="192" t="s">
        <v>127</v>
      </c>
      <c r="C25" s="189">
        <f>VLOOKUP(B25,'6 STAGES'!$B$6:$BS$139,70,FALSE)*100</f>
        <v>65.61994228970592</v>
      </c>
      <c r="D25" s="204"/>
      <c r="E25" s="202"/>
    </row>
    <row r="26" spans="2:5" s="187" customFormat="1" ht="18.75" customHeight="1" thickBot="1">
      <c r="B26" s="193"/>
      <c r="C26" s="190" t="s">
        <v>115</v>
      </c>
      <c r="D26" s="185" t="s">
        <v>108</v>
      </c>
      <c r="E26" s="186" t="s">
        <v>26</v>
      </c>
    </row>
    <row r="27" spans="2:5" ht="18.75" customHeight="1">
      <c r="B27" s="191" t="s">
        <v>128</v>
      </c>
      <c r="C27" s="189">
        <f>VLOOKUP(B27,'6 STAGES'!$B$6:$BS$139,70,FALSE)*100</f>
        <v>28.900293825390815</v>
      </c>
      <c r="D27" s="203">
        <f>C27+C28+C29</f>
        <v>123.45175914340678</v>
      </c>
      <c r="E27" s="201">
        <f>RANK(D27,$D$3:$D$35)</f>
        <v>9</v>
      </c>
    </row>
    <row r="28" spans="2:5" ht="18.75" customHeight="1">
      <c r="B28" s="192" t="s">
        <v>129</v>
      </c>
      <c r="C28" s="189">
        <f>VLOOKUP(B28,'6 STAGES'!$B$6:$BS$139,70,FALSE)*100</f>
        <v>41.549696342838416</v>
      </c>
      <c r="D28" s="204"/>
      <c r="E28" s="202"/>
    </row>
    <row r="29" spans="2:5" ht="18.75" customHeight="1" thickBot="1">
      <c r="B29" s="192" t="s">
        <v>130</v>
      </c>
      <c r="C29" s="189">
        <f>VLOOKUP(B29,'6 STAGES'!$B$6:$BS$139,70,FALSE)*100</f>
        <v>53.00176897517754</v>
      </c>
      <c r="D29" s="204"/>
      <c r="E29" s="202"/>
    </row>
    <row r="30" spans="2:5" s="187" customFormat="1" ht="18.75" customHeight="1" thickBot="1">
      <c r="B30" s="193"/>
      <c r="C30" s="190" t="s">
        <v>115</v>
      </c>
      <c r="D30" s="185" t="s">
        <v>108</v>
      </c>
      <c r="E30" s="186" t="s">
        <v>26</v>
      </c>
    </row>
    <row r="31" spans="2:5" ht="18.75" customHeight="1">
      <c r="B31" s="191" t="s">
        <v>131</v>
      </c>
      <c r="C31" s="189">
        <f>VLOOKUP(B31,'6 STAGES'!$B$6:$BS$139,70,FALSE)*100</f>
        <v>99.99999999999999</v>
      </c>
      <c r="D31" s="203">
        <f>C31+C32+C33</f>
        <v>232.92753587457386</v>
      </c>
      <c r="E31" s="201">
        <f>RANK(D31,$D$3:$D$35)</f>
        <v>4</v>
      </c>
    </row>
    <row r="32" spans="2:5" ht="18.75" customHeight="1">
      <c r="B32" s="192" t="s">
        <v>132</v>
      </c>
      <c r="C32" s="189">
        <f>VLOOKUP(B32,'6 STAGES'!$B$6:$BS$139,70,FALSE)*100</f>
        <v>73.49010743858089</v>
      </c>
      <c r="D32" s="204"/>
      <c r="E32" s="202"/>
    </row>
    <row r="33" spans="2:5" ht="18.75" customHeight="1" thickBot="1">
      <c r="B33" s="192" t="s">
        <v>133</v>
      </c>
      <c r="C33" s="189">
        <f>VLOOKUP(B33,'6 STAGES'!$B$6:$BS$139,70,FALSE)*100</f>
        <v>59.43742843599298</v>
      </c>
      <c r="D33" s="204"/>
      <c r="E33" s="202"/>
    </row>
    <row r="34" spans="2:5" s="187" customFormat="1" ht="18.75" customHeight="1" thickBot="1">
      <c r="B34" s="193"/>
      <c r="C34" s="190" t="s">
        <v>115</v>
      </c>
      <c r="D34" s="185" t="s">
        <v>108</v>
      </c>
      <c r="E34" s="186" t="s">
        <v>26</v>
      </c>
    </row>
    <row r="35" spans="2:5" ht="18.75" customHeight="1">
      <c r="B35" s="191" t="s">
        <v>134</v>
      </c>
      <c r="C35" s="189">
        <f>VLOOKUP(B35,'6 STAGES'!$B$6:$BS$139,70,FALSE)*100</f>
        <v>89.27483571655118</v>
      </c>
      <c r="D35" s="203">
        <f>C35+C36+C37</f>
        <v>267.80667671623684</v>
      </c>
      <c r="E35" s="201">
        <f>RANK(D35,$D$3:$D$35)</f>
        <v>2</v>
      </c>
    </row>
    <row r="36" spans="2:5" ht="18.75" customHeight="1">
      <c r="B36" s="192" t="s">
        <v>135</v>
      </c>
      <c r="C36" s="189">
        <f>VLOOKUP(B36,'6 STAGES'!$B$6:$BS$139,70,FALSE)*100</f>
        <v>78.53184099968566</v>
      </c>
      <c r="D36" s="204"/>
      <c r="E36" s="202"/>
    </row>
    <row r="37" spans="2:5" ht="18.75" customHeight="1">
      <c r="B37" s="192" t="s">
        <v>136</v>
      </c>
      <c r="C37" s="189">
        <f>VLOOKUP(B37,'6 STAGES'!$B$6:$BS$139,70,FALSE)*100</f>
        <v>100</v>
      </c>
      <c r="D37" s="204"/>
      <c r="E37" s="202"/>
    </row>
  </sheetData>
  <sheetProtection/>
  <mergeCells count="19">
    <mergeCell ref="D35:D37"/>
    <mergeCell ref="E35:E37"/>
    <mergeCell ref="A1:F1"/>
    <mergeCell ref="D27:D29"/>
    <mergeCell ref="E27:E29"/>
    <mergeCell ref="D31:D33"/>
    <mergeCell ref="E31:E33"/>
    <mergeCell ref="D19:D21"/>
    <mergeCell ref="E19:E21"/>
    <mergeCell ref="D23:D25"/>
    <mergeCell ref="E23:E25"/>
    <mergeCell ref="D11:D13"/>
    <mergeCell ref="E11:E13"/>
    <mergeCell ref="D15:D17"/>
    <mergeCell ref="E15:E17"/>
    <mergeCell ref="D3:D5"/>
    <mergeCell ref="E3:E5"/>
    <mergeCell ref="D7:D9"/>
    <mergeCell ref="E7:E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ToHo</cp:lastModifiedBy>
  <cp:lastPrinted>2013-04-21T13:02:10Z</cp:lastPrinted>
  <dcterms:modified xsi:type="dcterms:W3CDTF">2013-04-22T05:10:41Z</dcterms:modified>
  <cp:category/>
  <cp:version/>
  <cp:contentType/>
  <cp:contentStatus/>
</cp:coreProperties>
</file>