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130" activeTab="0"/>
  </bookViews>
  <sheets>
    <sheet name="Májové střelby - 3. kolo ligy" sheetId="1" r:id="rId1"/>
    <sheet name="liga" sheetId="2" r:id="rId2"/>
  </sheets>
  <definedNames/>
  <calcPr fullCalcOnLoad="1"/>
</workbook>
</file>

<file path=xl/sharedStrings.xml><?xml version="1.0" encoding="utf-8"?>
<sst xmlns="http://schemas.openxmlformats.org/spreadsheetml/2006/main" count="258" uniqueCount="98">
  <si>
    <t>V Ý S L E D K O V Á     L I S T I N A</t>
  </si>
  <si>
    <t>Název soutěže</t>
  </si>
  <si>
    <t>Pořadatel</t>
  </si>
  <si>
    <t>Termín konání</t>
  </si>
  <si>
    <t>Místo konání</t>
  </si>
  <si>
    <t>Počet účastníků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</si>
  <si>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</si>
  <si>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</si>
  <si>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</si>
  <si>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</si>
  <si>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</si>
  <si>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</si>
  <si>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Prepletaný Jan</t>
  </si>
  <si>
    <t>Příjmení, jméno</t>
  </si>
  <si>
    <t>Organizace, klub</t>
  </si>
  <si>
    <t>mířená</t>
  </si>
  <si>
    <t>CELKEM</t>
  </si>
  <si>
    <t>body</t>
  </si>
  <si>
    <t>čas</t>
  </si>
  <si>
    <t>po odečtu</t>
  </si>
  <si>
    <t>BODY celkem</t>
  </si>
  <si>
    <t>POŘADÍ</t>
  </si>
  <si>
    <t>KVZ Ústí nad Labem</t>
  </si>
  <si>
    <t>Vondrák Jiří ml.</t>
  </si>
  <si>
    <t>KVZ Teplice</t>
  </si>
  <si>
    <t>Horký Tomáš</t>
  </si>
  <si>
    <t>na palebné čáře:</t>
  </si>
  <si>
    <t>vyhodnocování terčů:</t>
  </si>
  <si>
    <t>zpracování výsledků:</t>
  </si>
  <si>
    <t>Sportovní střelnice Žalany</t>
  </si>
  <si>
    <t>KVZ Teplice + SBTS Teplice</t>
  </si>
  <si>
    <t>Jan Prepletaný, VR-06</t>
  </si>
  <si>
    <t>Májové střelby</t>
  </si>
  <si>
    <t>3. kolo OSL SVZ</t>
  </si>
  <si>
    <t>SČS Louny</t>
  </si>
  <si>
    <t>Hodinka Ladislav</t>
  </si>
  <si>
    <t>KVZ Most</t>
  </si>
  <si>
    <t>Pech Vít</t>
  </si>
  <si>
    <t>KVZ Chomutov</t>
  </si>
  <si>
    <t>Bosák Milan, Prepletaný Jan</t>
  </si>
  <si>
    <t>Senevič Svatopluk</t>
  </si>
  <si>
    <t>Míchal Jiří</t>
  </si>
  <si>
    <t>Schmid Bedřich</t>
  </si>
  <si>
    <t>Kadeřábek Saša</t>
  </si>
  <si>
    <t>Heřmánek Miroslav</t>
  </si>
  <si>
    <t>Punčochář Jaromír</t>
  </si>
  <si>
    <t>Valeček Karel, Jirásek Miloslav</t>
  </si>
  <si>
    <t>Vpi/Vre</t>
  </si>
  <si>
    <t>Louny</t>
  </si>
  <si>
    <t>celkem</t>
  </si>
  <si>
    <t>procenta</t>
  </si>
  <si>
    <t>pořadí</t>
  </si>
  <si>
    <t>Most</t>
  </si>
  <si>
    <t>Chomutov</t>
  </si>
  <si>
    <t>Teplice</t>
  </si>
  <si>
    <t>Rakovník</t>
  </si>
  <si>
    <t>Ústí nad Labem</t>
  </si>
  <si>
    <t>Kladno</t>
  </si>
  <si>
    <t>Děčín</t>
  </si>
  <si>
    <t>Litoměřice</t>
  </si>
  <si>
    <t xml:space="preserve"> </t>
  </si>
  <si>
    <t>nejvíc</t>
  </si>
  <si>
    <t>Hrádek Martin</t>
  </si>
  <si>
    <t>Hradecký Leo</t>
  </si>
  <si>
    <t>Hikl Josef</t>
  </si>
  <si>
    <t>KVZ Kladno</t>
  </si>
  <si>
    <t>Pavel Horký</t>
  </si>
  <si>
    <t>Dvořák Luděk</t>
  </si>
  <si>
    <t>Jirásek Miloslav</t>
  </si>
  <si>
    <t>Horký Pavel</t>
  </si>
  <si>
    <t>Šorer Jiří</t>
  </si>
  <si>
    <t>Gerstdorf Jan</t>
  </si>
  <si>
    <t>Beránek Stanislav</t>
  </si>
  <si>
    <t>Straka Jan</t>
  </si>
  <si>
    <t>sobota, 6.4.2013</t>
  </si>
  <si>
    <t>VPi/Vre mířená 5+20 77P, ÚPu rychlopalba 20 ran 135P</t>
  </si>
  <si>
    <t>Steklý Ladislav</t>
  </si>
  <si>
    <t>Mothejzík Jindřich</t>
  </si>
  <si>
    <t>Synek Petr</t>
  </si>
  <si>
    <t>Vondrák Jiří st.</t>
  </si>
  <si>
    <t>Pávek Petr</t>
  </si>
  <si>
    <t>Libiš Václav</t>
  </si>
  <si>
    <t>Vondrák Pavel</t>
  </si>
  <si>
    <t>Cífka Václav</t>
  </si>
  <si>
    <t>Hrneček Jindřich</t>
  </si>
  <si>
    <t>Skřivánek Jaroslav</t>
  </si>
  <si>
    <t>Volhejn Ladislav</t>
  </si>
  <si>
    <t>Wachtfeidl Pavel</t>
  </si>
  <si>
    <t>Janeček Antonín</t>
  </si>
  <si>
    <t>Hlásek Vítězslav</t>
  </si>
  <si>
    <t>Krejčí Hynek</t>
  </si>
  <si>
    <t>Liška Přemysl</t>
  </si>
  <si>
    <t>Zelený Miroslav st.</t>
  </si>
  <si>
    <t>SSK Děčín</t>
  </si>
  <si>
    <t>Zelený Miroslav ml.</t>
  </si>
  <si>
    <t>Chaloupecký Pavel</t>
  </si>
  <si>
    <t>Valeček Karel</t>
  </si>
  <si>
    <t>ÚPu rychlopalba 20 ran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</si>
</sst>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</numFmts>
  <fonts count="45">
    <font>
      <sz val="10"/>
      <name val="Arial CE"/>
      <family val="0"/>
    </font>
    <font>
      <b/>
      <sz val="20"/>
      <name val="Bookman Old Style"/>
      <family val="1"/>
    </font>
    <font>
      <sz val="20"/>
      <name val="Arial CE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Arial CE"/>
      <family val="2"/>
    </font>
    <font>
      <sz val="11"/>
      <name val="Bookman Old Style"/>
      <family val="1"/>
    </font>
    <font>
      <sz val="14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4" fontId="3" fillId="34" borderId="13" xfId="0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3" fillId="35" borderId="2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5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0" fillId="35" borderId="37" xfId="0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36" borderId="23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22.375" style="23" customWidth="1"/>
    <col min="2" max="2" width="20.00390625" style="23" customWidth="1"/>
    <col min="3" max="3" width="8.00390625" style="23" customWidth="1"/>
    <col min="4" max="4" width="6.875" style="23" customWidth="1"/>
    <col min="5" max="5" width="9.00390625" style="23" customWidth="1"/>
    <col min="6" max="6" width="12.00390625" style="23" customWidth="1"/>
    <col min="7" max="7" width="13.875" style="23" customWidth="1"/>
    <col min="8" max="8" width="8.00390625" style="23" customWidth="1"/>
  </cols>
  <sheetData>
    <row r="1" spans="1:8" s="1" customFormat="1" ht="27" thickBot="1">
      <c r="A1" s="54" t="s">
        <v>0</v>
      </c>
      <c r="B1" s="55"/>
      <c r="C1" s="55"/>
      <c r="D1" s="55"/>
      <c r="E1" s="55"/>
      <c r="F1" s="55"/>
      <c r="G1" s="55"/>
      <c r="H1" s="56"/>
    </row>
    <row r="2" spans="1:8" s="5" customFormat="1" ht="13.5" customHeight="1">
      <c r="A2" s="2" t="s">
        <v>1</v>
      </c>
      <c r="B2" s="3" t="s">
        <v>32</v>
      </c>
      <c r="C2" s="4"/>
      <c r="D2" s="4"/>
      <c r="E2" s="4"/>
      <c r="F2" s="4"/>
      <c r="G2" s="60" t="s">
        <v>33</v>
      </c>
      <c r="H2" s="61"/>
    </row>
    <row r="3" spans="1:8" s="5" customFormat="1" ht="13.5" customHeight="1">
      <c r="A3" s="6" t="s">
        <v>2</v>
      </c>
      <c r="B3" s="7" t="s">
        <v>30</v>
      </c>
      <c r="C3" s="8"/>
      <c r="D3" s="8"/>
      <c r="E3" s="8"/>
      <c r="F3" s="8"/>
      <c r="G3" s="8"/>
      <c r="H3" s="9"/>
    </row>
    <row r="4" spans="1:8" s="5" customFormat="1" ht="13.5" customHeight="1">
      <c r="A4" s="10" t="s">
        <v>3</v>
      </c>
      <c r="B4" s="11" t="s">
        <v>74</v>
      </c>
      <c r="C4" s="12"/>
      <c r="D4" s="12"/>
      <c r="E4" s="12"/>
      <c r="F4" s="12"/>
      <c r="G4" s="12"/>
      <c r="H4" s="13"/>
    </row>
    <row r="5" spans="1:8" s="5" customFormat="1" ht="13.5" customHeight="1">
      <c r="A5" s="6" t="s">
        <v>4</v>
      </c>
      <c r="B5" s="7" t="s">
        <v>29</v>
      </c>
      <c r="C5" s="8"/>
      <c r="D5" s="8"/>
      <c r="E5" s="8"/>
      <c r="F5" s="8"/>
      <c r="G5" s="8"/>
      <c r="H5" s="9"/>
    </row>
    <row r="6" spans="1:8" s="5" customFormat="1" ht="13.5" customHeight="1">
      <c r="A6" s="10" t="s">
        <v>5</v>
      </c>
      <c r="B6" s="14">
        <v>41</v>
      </c>
      <c r="C6" s="12"/>
      <c r="D6" s="12"/>
      <c r="E6" s="12"/>
      <c r="F6" s="12"/>
      <c r="G6" s="12"/>
      <c r="H6" s="13"/>
    </row>
    <row r="7" spans="1:8" s="5" customFormat="1" ht="13.5" customHeight="1">
      <c r="A7" s="6" t="s">
        <v>6</v>
      </c>
      <c r="B7" s="15"/>
      <c r="C7" s="8"/>
      <c r="D7" s="8"/>
      <c r="E7" s="8"/>
      <c r="F7" s="8"/>
      <c r="G7" s="8"/>
      <c r="H7" s="9"/>
    </row>
    <row r="8" spans="1:8" s="5" customFormat="1" ht="13.5" customHeight="1">
      <c r="A8" s="10" t="s">
        <v>7</v>
      </c>
      <c r="B8" s="14" t="s">
        <v>75</v>
      </c>
      <c r="C8" s="12"/>
      <c r="D8" s="12"/>
      <c r="E8" s="12"/>
      <c r="F8" s="12"/>
      <c r="G8" s="12"/>
      <c r="H8" s="13"/>
    </row>
    <row r="9" spans="1:8" s="5" customFormat="1" ht="13.5" customHeight="1">
      <c r="A9" s="6" t="s">
        <v>8</v>
      </c>
      <c r="B9" s="15">
        <v>0</v>
      </c>
      <c r="C9" s="8"/>
      <c r="D9" s="8"/>
      <c r="E9" s="8"/>
      <c r="F9" s="8"/>
      <c r="G9" s="8"/>
      <c r="H9" s="9"/>
    </row>
    <row r="10" spans="1:8" s="5" customFormat="1" ht="13.5" customHeight="1">
      <c r="A10" s="10" t="s">
        <v>9</v>
      </c>
      <c r="B10" s="14">
        <v>0</v>
      </c>
      <c r="C10" s="12"/>
      <c r="D10" s="12"/>
      <c r="E10" s="12"/>
      <c r="F10" s="12"/>
      <c r="G10" s="12"/>
      <c r="H10" s="13"/>
    </row>
    <row r="11" spans="1:8" s="5" customFormat="1" ht="13.5" customHeight="1">
      <c r="A11" s="6" t="s">
        <v>10</v>
      </c>
      <c r="B11" s="51" t="s">
        <v>31</v>
      </c>
      <c r="C11" s="8"/>
      <c r="D11" s="8"/>
      <c r="E11" s="8"/>
      <c r="F11" s="8"/>
      <c r="G11" s="8"/>
      <c r="H11" s="9"/>
    </row>
    <row r="12" spans="1:8" s="5" customFormat="1" ht="13.5" customHeight="1" thickBot="1">
      <c r="A12" s="16" t="s">
        <v>11</v>
      </c>
      <c r="B12" s="50" t="s">
        <v>66</v>
      </c>
      <c r="C12" s="17"/>
      <c r="D12" s="18"/>
      <c r="E12" s="18"/>
      <c r="F12" s="18"/>
      <c r="G12" s="17"/>
      <c r="H12" s="19"/>
    </row>
    <row r="13" spans="1:8" s="21" customFormat="1" ht="12.75" customHeight="1">
      <c r="A13" s="20" t="s">
        <v>13</v>
      </c>
      <c r="B13" s="20" t="s">
        <v>14</v>
      </c>
      <c r="C13" s="25" t="s">
        <v>47</v>
      </c>
      <c r="D13" s="57" t="s">
        <v>97</v>
      </c>
      <c r="E13" s="58"/>
      <c r="F13" s="59"/>
      <c r="G13" s="52" t="s">
        <v>16</v>
      </c>
      <c r="H13" s="53"/>
    </row>
    <row r="14" spans="1:8" s="21" customFormat="1" ht="15">
      <c r="A14" s="42"/>
      <c r="B14" s="42"/>
      <c r="C14" s="43" t="s">
        <v>15</v>
      </c>
      <c r="D14" s="44" t="s">
        <v>17</v>
      </c>
      <c r="E14" s="45" t="s">
        <v>18</v>
      </c>
      <c r="F14" s="41" t="s">
        <v>19</v>
      </c>
      <c r="G14" s="46" t="s">
        <v>20</v>
      </c>
      <c r="H14" s="47" t="s">
        <v>21</v>
      </c>
    </row>
    <row r="15" spans="1:8" ht="14.25">
      <c r="A15" s="48" t="s">
        <v>70</v>
      </c>
      <c r="B15" s="48" t="s">
        <v>24</v>
      </c>
      <c r="C15" s="49">
        <v>186</v>
      </c>
      <c r="D15" s="49">
        <v>189</v>
      </c>
      <c r="E15" s="49">
        <v>30.76</v>
      </c>
      <c r="F15" s="22">
        <f aca="true" t="shared" si="0" ref="F15:F50">D15-E15</f>
        <v>158.24</v>
      </c>
      <c r="G15" s="22">
        <f aca="true" t="shared" si="1" ref="G15:G62">C15+F15</f>
        <v>344.24</v>
      </c>
      <c r="H15" s="22">
        <f aca="true" t="shared" si="2" ref="H15:H62">(RANK(G15,$G$15:$G$62))</f>
        <v>1</v>
      </c>
    </row>
    <row r="16" spans="1:8" ht="14.25">
      <c r="A16" s="48" t="s">
        <v>69</v>
      </c>
      <c r="B16" s="48" t="s">
        <v>24</v>
      </c>
      <c r="C16" s="22">
        <v>181</v>
      </c>
      <c r="D16" s="22">
        <v>180</v>
      </c>
      <c r="E16" s="22">
        <v>30.34</v>
      </c>
      <c r="F16" s="22">
        <f t="shared" si="0"/>
        <v>149.66</v>
      </c>
      <c r="G16" s="22">
        <f t="shared" si="1"/>
        <v>330.65999999999997</v>
      </c>
      <c r="H16" s="22">
        <f t="shared" si="2"/>
        <v>2</v>
      </c>
    </row>
    <row r="17" spans="1:8" ht="14.25">
      <c r="A17" s="48" t="s">
        <v>71</v>
      </c>
      <c r="B17" s="48" t="s">
        <v>24</v>
      </c>
      <c r="C17" s="22">
        <v>179</v>
      </c>
      <c r="D17" s="22">
        <v>178</v>
      </c>
      <c r="E17" s="22">
        <v>39.4</v>
      </c>
      <c r="F17" s="22">
        <f t="shared" si="0"/>
        <v>138.6</v>
      </c>
      <c r="G17" s="22">
        <f t="shared" si="1"/>
        <v>317.6</v>
      </c>
      <c r="H17" s="22">
        <f t="shared" si="2"/>
        <v>3</v>
      </c>
    </row>
    <row r="18" spans="1:8" ht="14.25">
      <c r="A18" s="48" t="s">
        <v>12</v>
      </c>
      <c r="B18" s="48" t="s">
        <v>24</v>
      </c>
      <c r="C18" s="22">
        <v>179</v>
      </c>
      <c r="D18" s="22">
        <v>165</v>
      </c>
      <c r="E18" s="22">
        <v>37.74</v>
      </c>
      <c r="F18" s="22">
        <f t="shared" si="0"/>
        <v>127.25999999999999</v>
      </c>
      <c r="G18" s="22">
        <f t="shared" si="1"/>
        <v>306.26</v>
      </c>
      <c r="H18" s="22">
        <f t="shared" si="2"/>
        <v>4</v>
      </c>
    </row>
    <row r="19" spans="1:8" ht="14.25">
      <c r="A19" s="48" t="s">
        <v>62</v>
      </c>
      <c r="B19" s="48" t="s">
        <v>24</v>
      </c>
      <c r="C19" s="49">
        <v>186</v>
      </c>
      <c r="D19" s="49">
        <v>171</v>
      </c>
      <c r="E19" s="49">
        <v>57.39</v>
      </c>
      <c r="F19" s="22">
        <f t="shared" si="0"/>
        <v>113.61</v>
      </c>
      <c r="G19" s="22">
        <f t="shared" si="1"/>
        <v>299.61</v>
      </c>
      <c r="H19" s="22">
        <f t="shared" si="2"/>
        <v>5</v>
      </c>
    </row>
    <row r="20" spans="1:8" ht="14.25">
      <c r="A20" s="48" t="s">
        <v>44</v>
      </c>
      <c r="B20" s="48" t="s">
        <v>38</v>
      </c>
      <c r="C20" s="22">
        <v>154</v>
      </c>
      <c r="D20" s="22">
        <v>176</v>
      </c>
      <c r="E20" s="22">
        <v>30.5</v>
      </c>
      <c r="F20" s="22">
        <f t="shared" si="0"/>
        <v>145.5</v>
      </c>
      <c r="G20" s="22">
        <f t="shared" si="1"/>
        <v>299.5</v>
      </c>
      <c r="H20" s="22">
        <f t="shared" si="2"/>
        <v>6</v>
      </c>
    </row>
    <row r="21" spans="1:8" ht="14.25">
      <c r="A21" s="48" t="s">
        <v>73</v>
      </c>
      <c r="B21" s="48" t="s">
        <v>38</v>
      </c>
      <c r="C21" s="22">
        <v>182</v>
      </c>
      <c r="D21" s="22">
        <v>182</v>
      </c>
      <c r="E21" s="22">
        <v>64.78</v>
      </c>
      <c r="F21" s="22">
        <f t="shared" si="0"/>
        <v>117.22</v>
      </c>
      <c r="G21" s="22">
        <f t="shared" si="1"/>
        <v>299.22</v>
      </c>
      <c r="H21" s="22">
        <f t="shared" si="2"/>
        <v>7</v>
      </c>
    </row>
    <row r="22" spans="1:8" ht="14.25">
      <c r="A22" s="48" t="s">
        <v>68</v>
      </c>
      <c r="B22" s="48" t="s">
        <v>34</v>
      </c>
      <c r="C22" s="49">
        <v>176</v>
      </c>
      <c r="D22" s="49">
        <v>162</v>
      </c>
      <c r="E22" s="49">
        <v>39.06</v>
      </c>
      <c r="F22" s="22">
        <f t="shared" si="0"/>
        <v>122.94</v>
      </c>
      <c r="G22" s="22">
        <f t="shared" si="1"/>
        <v>298.94</v>
      </c>
      <c r="H22" s="22">
        <f t="shared" si="2"/>
        <v>8</v>
      </c>
    </row>
    <row r="23" spans="1:8" ht="14.25">
      <c r="A23" s="48" t="s">
        <v>37</v>
      </c>
      <c r="B23" s="48" t="s">
        <v>36</v>
      </c>
      <c r="C23" s="22">
        <v>157</v>
      </c>
      <c r="D23" s="22">
        <v>178</v>
      </c>
      <c r="E23" s="22">
        <v>36.42</v>
      </c>
      <c r="F23" s="22">
        <f t="shared" si="0"/>
        <v>141.57999999999998</v>
      </c>
      <c r="G23" s="22">
        <f t="shared" si="1"/>
        <v>298.58</v>
      </c>
      <c r="H23" s="22">
        <f t="shared" si="2"/>
        <v>9</v>
      </c>
    </row>
    <row r="24" spans="1:8" ht="14.25">
      <c r="A24" s="48" t="s">
        <v>23</v>
      </c>
      <c r="B24" s="48" t="s">
        <v>22</v>
      </c>
      <c r="C24" s="22">
        <v>172</v>
      </c>
      <c r="D24" s="22">
        <v>173</v>
      </c>
      <c r="E24" s="22">
        <v>49.89</v>
      </c>
      <c r="F24" s="22">
        <f t="shared" si="0"/>
        <v>123.11</v>
      </c>
      <c r="G24" s="22">
        <f t="shared" si="1"/>
        <v>295.11</v>
      </c>
      <c r="H24" s="22">
        <f t="shared" si="2"/>
        <v>10</v>
      </c>
    </row>
    <row r="25" spans="1:8" ht="14.25">
      <c r="A25" s="48" t="s">
        <v>35</v>
      </c>
      <c r="B25" s="48" t="s">
        <v>36</v>
      </c>
      <c r="C25" s="22">
        <v>174</v>
      </c>
      <c r="D25" s="22">
        <v>164</v>
      </c>
      <c r="E25" s="22">
        <v>45.18</v>
      </c>
      <c r="F25" s="22">
        <f t="shared" si="0"/>
        <v>118.82</v>
      </c>
      <c r="G25" s="22">
        <f t="shared" si="1"/>
        <v>292.82</v>
      </c>
      <c r="H25" s="22">
        <f t="shared" si="2"/>
        <v>11</v>
      </c>
    </row>
    <row r="26" spans="1:8" ht="14.25">
      <c r="A26" s="48" t="s">
        <v>41</v>
      </c>
      <c r="B26" s="48" t="s">
        <v>38</v>
      </c>
      <c r="C26" s="22">
        <v>171</v>
      </c>
      <c r="D26" s="22">
        <v>180</v>
      </c>
      <c r="E26" s="22">
        <v>59.98</v>
      </c>
      <c r="F26" s="22">
        <f t="shared" si="0"/>
        <v>120.02000000000001</v>
      </c>
      <c r="G26" s="22">
        <f t="shared" si="1"/>
        <v>291.02</v>
      </c>
      <c r="H26" s="22">
        <f t="shared" si="2"/>
        <v>12</v>
      </c>
    </row>
    <row r="27" spans="1:8" ht="14.25">
      <c r="A27" s="48" t="s">
        <v>86</v>
      </c>
      <c r="B27" s="48" t="s">
        <v>36</v>
      </c>
      <c r="C27" s="22">
        <v>174</v>
      </c>
      <c r="D27" s="22">
        <v>140</v>
      </c>
      <c r="E27" s="22">
        <v>23.86</v>
      </c>
      <c r="F27" s="22">
        <f t="shared" si="0"/>
        <v>116.14</v>
      </c>
      <c r="G27" s="22">
        <f t="shared" si="1"/>
        <v>290.14</v>
      </c>
      <c r="H27" s="22">
        <f t="shared" si="2"/>
        <v>13</v>
      </c>
    </row>
    <row r="28" spans="1:8" ht="14.25">
      <c r="A28" s="48" t="s">
        <v>64</v>
      </c>
      <c r="B28" s="48" t="s">
        <v>65</v>
      </c>
      <c r="C28" s="49">
        <v>175</v>
      </c>
      <c r="D28" s="49">
        <v>176</v>
      </c>
      <c r="E28" s="49">
        <v>61.28</v>
      </c>
      <c r="F28" s="22">
        <f t="shared" si="0"/>
        <v>114.72</v>
      </c>
      <c r="G28" s="22">
        <f t="shared" si="1"/>
        <v>289.72</v>
      </c>
      <c r="H28" s="22">
        <f t="shared" si="2"/>
        <v>14</v>
      </c>
    </row>
    <row r="29" spans="1:8" ht="14.25">
      <c r="A29" s="48" t="s">
        <v>25</v>
      </c>
      <c r="B29" s="48" t="s">
        <v>24</v>
      </c>
      <c r="C29" s="22">
        <v>169</v>
      </c>
      <c r="D29" s="22">
        <v>158</v>
      </c>
      <c r="E29" s="22">
        <v>38.04</v>
      </c>
      <c r="F29" s="22">
        <f t="shared" si="0"/>
        <v>119.96000000000001</v>
      </c>
      <c r="G29" s="22">
        <f t="shared" si="1"/>
        <v>288.96000000000004</v>
      </c>
      <c r="H29" s="22">
        <f t="shared" si="2"/>
        <v>15</v>
      </c>
    </row>
    <row r="30" spans="1:8" ht="14.25">
      <c r="A30" s="48" t="s">
        <v>76</v>
      </c>
      <c r="B30" s="48" t="s">
        <v>34</v>
      </c>
      <c r="C30" s="49">
        <v>150</v>
      </c>
      <c r="D30" s="49">
        <v>180</v>
      </c>
      <c r="E30" s="49">
        <v>41.12</v>
      </c>
      <c r="F30" s="22">
        <f t="shared" si="0"/>
        <v>138.88</v>
      </c>
      <c r="G30" s="22">
        <f t="shared" si="1"/>
        <v>288.88</v>
      </c>
      <c r="H30" s="22">
        <f t="shared" si="2"/>
        <v>16</v>
      </c>
    </row>
    <row r="31" spans="1:8" ht="14.25">
      <c r="A31" s="48" t="s">
        <v>45</v>
      </c>
      <c r="B31" s="48" t="s">
        <v>38</v>
      </c>
      <c r="C31" s="22">
        <v>151</v>
      </c>
      <c r="D31" s="22">
        <v>184</v>
      </c>
      <c r="E31" s="22">
        <v>48.45</v>
      </c>
      <c r="F31" s="22">
        <f t="shared" si="0"/>
        <v>135.55</v>
      </c>
      <c r="G31" s="22">
        <f t="shared" si="1"/>
        <v>286.55</v>
      </c>
      <c r="H31" s="22">
        <f t="shared" si="2"/>
        <v>17</v>
      </c>
    </row>
    <row r="32" spans="1:8" ht="14.25">
      <c r="A32" s="48" t="s">
        <v>84</v>
      </c>
      <c r="B32" s="48" t="s">
        <v>36</v>
      </c>
      <c r="C32" s="49">
        <v>172</v>
      </c>
      <c r="D32" s="49">
        <v>165</v>
      </c>
      <c r="E32" s="49">
        <v>52.54</v>
      </c>
      <c r="F32" s="22">
        <f t="shared" si="0"/>
        <v>112.46000000000001</v>
      </c>
      <c r="G32" s="22">
        <f t="shared" si="1"/>
        <v>284.46000000000004</v>
      </c>
      <c r="H32" s="22">
        <f t="shared" si="2"/>
        <v>18</v>
      </c>
    </row>
    <row r="33" spans="1:8" ht="14.25">
      <c r="A33" s="48" t="s">
        <v>67</v>
      </c>
      <c r="B33" s="48" t="s">
        <v>34</v>
      </c>
      <c r="C33" s="49">
        <v>165</v>
      </c>
      <c r="D33" s="49">
        <v>161</v>
      </c>
      <c r="E33" s="49">
        <v>45.42</v>
      </c>
      <c r="F33" s="22">
        <f t="shared" si="0"/>
        <v>115.58</v>
      </c>
      <c r="G33" s="22">
        <f t="shared" si="1"/>
        <v>280.58</v>
      </c>
      <c r="H33" s="22">
        <f t="shared" si="2"/>
        <v>19</v>
      </c>
    </row>
    <row r="34" spans="1:8" ht="14.25">
      <c r="A34" s="48" t="s">
        <v>40</v>
      </c>
      <c r="B34" s="48" t="s">
        <v>38</v>
      </c>
      <c r="C34" s="22">
        <v>165</v>
      </c>
      <c r="D34" s="22">
        <v>148</v>
      </c>
      <c r="E34" s="22">
        <v>33.68</v>
      </c>
      <c r="F34" s="22">
        <f t="shared" si="0"/>
        <v>114.32</v>
      </c>
      <c r="G34" s="22">
        <f t="shared" si="1"/>
        <v>279.32</v>
      </c>
      <c r="H34" s="22">
        <f t="shared" si="2"/>
        <v>20</v>
      </c>
    </row>
    <row r="35" spans="1:8" ht="14.25">
      <c r="A35" s="48" t="s">
        <v>42</v>
      </c>
      <c r="B35" s="48" t="s">
        <v>38</v>
      </c>
      <c r="C35" s="22">
        <v>153</v>
      </c>
      <c r="D35" s="22">
        <v>167</v>
      </c>
      <c r="E35" s="22">
        <v>43.7</v>
      </c>
      <c r="F35" s="22">
        <f t="shared" si="0"/>
        <v>123.3</v>
      </c>
      <c r="G35" s="22">
        <f t="shared" si="1"/>
        <v>276.3</v>
      </c>
      <c r="H35" s="22">
        <f t="shared" si="2"/>
        <v>21</v>
      </c>
    </row>
    <row r="36" spans="1:8" ht="14.25">
      <c r="A36" s="48" t="s">
        <v>96</v>
      </c>
      <c r="B36" s="48" t="s">
        <v>34</v>
      </c>
      <c r="C36" s="22">
        <v>150</v>
      </c>
      <c r="D36" s="22">
        <v>162</v>
      </c>
      <c r="E36" s="22">
        <v>37.36</v>
      </c>
      <c r="F36" s="22">
        <f t="shared" si="0"/>
        <v>124.64</v>
      </c>
      <c r="G36" s="22">
        <f t="shared" si="1"/>
        <v>274.64</v>
      </c>
      <c r="H36" s="22">
        <f t="shared" si="2"/>
        <v>22</v>
      </c>
    </row>
    <row r="37" spans="1:8" ht="14.25">
      <c r="A37" s="48" t="s">
        <v>79</v>
      </c>
      <c r="B37" s="48" t="s">
        <v>22</v>
      </c>
      <c r="C37" s="49">
        <v>155</v>
      </c>
      <c r="D37" s="49">
        <v>180</v>
      </c>
      <c r="E37" s="49">
        <v>64.33</v>
      </c>
      <c r="F37" s="22">
        <f t="shared" si="0"/>
        <v>115.67</v>
      </c>
      <c r="G37" s="22">
        <f t="shared" si="1"/>
        <v>270.67</v>
      </c>
      <c r="H37" s="22">
        <f t="shared" si="2"/>
        <v>23</v>
      </c>
    </row>
    <row r="38" spans="1:8" ht="14.25">
      <c r="A38" s="48" t="s">
        <v>89</v>
      </c>
      <c r="B38" s="48" t="s">
        <v>65</v>
      </c>
      <c r="C38" s="22">
        <v>180</v>
      </c>
      <c r="D38" s="22">
        <v>153</v>
      </c>
      <c r="E38" s="22">
        <v>67.67</v>
      </c>
      <c r="F38" s="22">
        <f t="shared" si="0"/>
        <v>85.33</v>
      </c>
      <c r="G38" s="22">
        <f t="shared" si="1"/>
        <v>265.33</v>
      </c>
      <c r="H38" s="22">
        <f t="shared" si="2"/>
        <v>24</v>
      </c>
    </row>
    <row r="39" spans="1:8" ht="14.25">
      <c r="A39" s="48" t="s">
        <v>94</v>
      </c>
      <c r="B39" s="48" t="s">
        <v>93</v>
      </c>
      <c r="C39" s="49">
        <v>134</v>
      </c>
      <c r="D39" s="49">
        <v>175</v>
      </c>
      <c r="E39" s="49">
        <v>45.12</v>
      </c>
      <c r="F39" s="22">
        <f t="shared" si="0"/>
        <v>129.88</v>
      </c>
      <c r="G39" s="22">
        <f t="shared" si="1"/>
        <v>263.88</v>
      </c>
      <c r="H39" s="22">
        <f t="shared" si="2"/>
        <v>25</v>
      </c>
    </row>
    <row r="40" spans="1:8" ht="14.25">
      <c r="A40" s="48" t="s">
        <v>92</v>
      </c>
      <c r="B40" s="48" t="s">
        <v>93</v>
      </c>
      <c r="C40" s="49">
        <v>147</v>
      </c>
      <c r="D40" s="49">
        <v>178</v>
      </c>
      <c r="E40" s="49">
        <v>67.38</v>
      </c>
      <c r="F40" s="22">
        <f t="shared" si="0"/>
        <v>110.62</v>
      </c>
      <c r="G40" s="22">
        <f t="shared" si="1"/>
        <v>257.62</v>
      </c>
      <c r="H40" s="22">
        <f t="shared" si="2"/>
        <v>26</v>
      </c>
    </row>
    <row r="41" spans="1:8" ht="14.25">
      <c r="A41" s="48" t="s">
        <v>82</v>
      </c>
      <c r="B41" s="48" t="s">
        <v>22</v>
      </c>
      <c r="C41" s="22">
        <v>158</v>
      </c>
      <c r="D41" s="22">
        <v>142</v>
      </c>
      <c r="E41" s="22">
        <v>46.33</v>
      </c>
      <c r="F41" s="22">
        <f t="shared" si="0"/>
        <v>95.67</v>
      </c>
      <c r="G41" s="22">
        <f t="shared" si="1"/>
        <v>253.67000000000002</v>
      </c>
      <c r="H41" s="22">
        <f t="shared" si="2"/>
        <v>27</v>
      </c>
    </row>
    <row r="42" spans="1:8" ht="14.25">
      <c r="A42" s="48" t="s">
        <v>90</v>
      </c>
      <c r="B42" s="48" t="s">
        <v>65</v>
      </c>
      <c r="C42" s="22">
        <v>158</v>
      </c>
      <c r="D42" s="22">
        <v>145</v>
      </c>
      <c r="E42" s="22">
        <v>49.59</v>
      </c>
      <c r="F42" s="22">
        <f t="shared" si="0"/>
        <v>95.41</v>
      </c>
      <c r="G42" s="22">
        <f t="shared" si="1"/>
        <v>253.41</v>
      </c>
      <c r="H42" s="22">
        <f t="shared" si="2"/>
        <v>28</v>
      </c>
    </row>
    <row r="43" spans="1:8" ht="14.25">
      <c r="A43" s="48" t="s">
        <v>95</v>
      </c>
      <c r="B43" s="48" t="s">
        <v>24</v>
      </c>
      <c r="C43" s="49">
        <v>122</v>
      </c>
      <c r="D43" s="49">
        <v>167</v>
      </c>
      <c r="E43" s="49">
        <v>39.22</v>
      </c>
      <c r="F43" s="22">
        <f t="shared" si="0"/>
        <v>127.78</v>
      </c>
      <c r="G43" s="22">
        <f t="shared" si="1"/>
        <v>249.78</v>
      </c>
      <c r="H43" s="22">
        <f t="shared" si="2"/>
        <v>29</v>
      </c>
    </row>
    <row r="44" spans="1:8" ht="14.25">
      <c r="A44" s="48" t="s">
        <v>63</v>
      </c>
      <c r="B44" s="48" t="s">
        <v>22</v>
      </c>
      <c r="C44" s="49">
        <v>120</v>
      </c>
      <c r="D44" s="49">
        <v>160</v>
      </c>
      <c r="E44" s="49">
        <v>35.97</v>
      </c>
      <c r="F44" s="22">
        <f t="shared" si="0"/>
        <v>124.03</v>
      </c>
      <c r="G44" s="22">
        <f t="shared" si="1"/>
        <v>244.03</v>
      </c>
      <c r="H44" s="22">
        <f t="shared" si="2"/>
        <v>30</v>
      </c>
    </row>
    <row r="45" spans="1:8" ht="14.25">
      <c r="A45" s="48" t="s">
        <v>83</v>
      </c>
      <c r="B45" s="48" t="s">
        <v>38</v>
      </c>
      <c r="C45" s="49">
        <v>175</v>
      </c>
      <c r="D45" s="49">
        <v>108</v>
      </c>
      <c r="E45" s="49">
        <v>49.63</v>
      </c>
      <c r="F45" s="22">
        <f t="shared" si="0"/>
        <v>58.37</v>
      </c>
      <c r="G45" s="22">
        <f t="shared" si="1"/>
        <v>233.37</v>
      </c>
      <c r="H45" s="22">
        <f t="shared" si="2"/>
        <v>31</v>
      </c>
    </row>
    <row r="46" spans="1:8" ht="14.25">
      <c r="A46" s="48" t="s">
        <v>78</v>
      </c>
      <c r="B46" s="48" t="s">
        <v>24</v>
      </c>
      <c r="C46" s="22">
        <v>157</v>
      </c>
      <c r="D46" s="22">
        <v>144</v>
      </c>
      <c r="E46" s="22">
        <v>68.44</v>
      </c>
      <c r="F46" s="22">
        <f t="shared" si="0"/>
        <v>75.56</v>
      </c>
      <c r="G46" s="22">
        <f t="shared" si="1"/>
        <v>232.56</v>
      </c>
      <c r="H46" s="22">
        <f t="shared" si="2"/>
        <v>32</v>
      </c>
    </row>
    <row r="47" spans="1:8" ht="14.25">
      <c r="A47" s="48" t="s">
        <v>87</v>
      </c>
      <c r="B47" s="48" t="s">
        <v>36</v>
      </c>
      <c r="C47" s="49">
        <v>115</v>
      </c>
      <c r="D47" s="49">
        <v>143</v>
      </c>
      <c r="E47" s="49">
        <v>35.17</v>
      </c>
      <c r="F47" s="22">
        <f t="shared" si="0"/>
        <v>107.83</v>
      </c>
      <c r="G47" s="22">
        <f t="shared" si="1"/>
        <v>222.82999999999998</v>
      </c>
      <c r="H47" s="22">
        <f t="shared" si="2"/>
        <v>33</v>
      </c>
    </row>
    <row r="48" spans="1:8" ht="14.25">
      <c r="A48" s="48" t="s">
        <v>88</v>
      </c>
      <c r="B48" s="48" t="s">
        <v>36</v>
      </c>
      <c r="C48" s="49">
        <v>170</v>
      </c>
      <c r="D48" s="49">
        <v>89</v>
      </c>
      <c r="E48" s="49">
        <v>49.24</v>
      </c>
      <c r="F48" s="22">
        <f t="shared" si="0"/>
        <v>39.76</v>
      </c>
      <c r="G48" s="22">
        <f t="shared" si="1"/>
        <v>209.76</v>
      </c>
      <c r="H48" s="22">
        <f t="shared" si="2"/>
        <v>34</v>
      </c>
    </row>
    <row r="49" spans="1:8" ht="14.25">
      <c r="A49" s="48" t="s">
        <v>72</v>
      </c>
      <c r="B49" s="48" t="s">
        <v>38</v>
      </c>
      <c r="C49" s="22">
        <v>161</v>
      </c>
      <c r="D49" s="22">
        <v>101</v>
      </c>
      <c r="E49" s="22">
        <v>64.42</v>
      </c>
      <c r="F49" s="22">
        <f t="shared" si="0"/>
        <v>36.58</v>
      </c>
      <c r="G49" s="22">
        <f t="shared" si="1"/>
        <v>197.57999999999998</v>
      </c>
      <c r="H49" s="22">
        <f t="shared" si="2"/>
        <v>35</v>
      </c>
    </row>
    <row r="50" spans="1:8" ht="14.25">
      <c r="A50" s="48" t="s">
        <v>81</v>
      </c>
      <c r="B50" s="48" t="s">
        <v>22</v>
      </c>
      <c r="C50" s="49">
        <v>152</v>
      </c>
      <c r="D50" s="49">
        <v>81</v>
      </c>
      <c r="E50" s="49">
        <v>47.15</v>
      </c>
      <c r="F50" s="22">
        <f t="shared" si="0"/>
        <v>33.85</v>
      </c>
      <c r="G50" s="22">
        <f t="shared" si="1"/>
        <v>185.85</v>
      </c>
      <c r="H50" s="22">
        <f t="shared" si="2"/>
        <v>36</v>
      </c>
    </row>
    <row r="51" spans="1:8" ht="14.25">
      <c r="A51" s="48" t="s">
        <v>85</v>
      </c>
      <c r="B51" s="48" t="s">
        <v>36</v>
      </c>
      <c r="C51" s="22">
        <v>180</v>
      </c>
      <c r="D51" s="22">
        <v>35</v>
      </c>
      <c r="E51" s="22">
        <v>48.78</v>
      </c>
      <c r="F51" s="22">
        <v>0</v>
      </c>
      <c r="G51" s="22">
        <f t="shared" si="1"/>
        <v>180</v>
      </c>
      <c r="H51" s="22">
        <f t="shared" si="2"/>
        <v>37</v>
      </c>
    </row>
    <row r="52" spans="1:8" ht="14.25">
      <c r="A52" s="48" t="s">
        <v>91</v>
      </c>
      <c r="B52" s="48" t="s">
        <v>65</v>
      </c>
      <c r="C52" s="49">
        <v>168</v>
      </c>
      <c r="D52" s="49">
        <v>90</v>
      </c>
      <c r="E52" s="49">
        <v>101.3</v>
      </c>
      <c r="F52" s="22">
        <v>0</v>
      </c>
      <c r="G52" s="22">
        <f t="shared" si="1"/>
        <v>168</v>
      </c>
      <c r="H52" s="22">
        <f t="shared" si="2"/>
        <v>38</v>
      </c>
    </row>
    <row r="53" spans="1:8" ht="14.25">
      <c r="A53" s="48" t="s">
        <v>43</v>
      </c>
      <c r="B53" s="48" t="s">
        <v>38</v>
      </c>
      <c r="C53" s="22">
        <v>167</v>
      </c>
      <c r="D53" s="22">
        <v>27</v>
      </c>
      <c r="E53" s="22">
        <v>46.23</v>
      </c>
      <c r="F53" s="22">
        <v>0</v>
      </c>
      <c r="G53" s="22">
        <f t="shared" si="1"/>
        <v>167</v>
      </c>
      <c r="H53" s="22">
        <f t="shared" si="2"/>
        <v>39</v>
      </c>
    </row>
    <row r="54" spans="1:8" ht="14.25">
      <c r="A54" s="48" t="s">
        <v>77</v>
      </c>
      <c r="B54" s="48" t="s">
        <v>24</v>
      </c>
      <c r="C54" s="49">
        <v>140</v>
      </c>
      <c r="D54" s="49">
        <v>0</v>
      </c>
      <c r="E54" s="49">
        <v>0</v>
      </c>
      <c r="F54" s="22">
        <f>D54-E54</f>
        <v>0</v>
      </c>
      <c r="G54" s="22">
        <f t="shared" si="1"/>
        <v>140</v>
      </c>
      <c r="H54" s="22">
        <f t="shared" si="2"/>
        <v>40</v>
      </c>
    </row>
    <row r="55" spans="1:8" ht="14.25">
      <c r="A55" s="48" t="s">
        <v>80</v>
      </c>
      <c r="B55" s="48" t="s">
        <v>22</v>
      </c>
      <c r="C55" s="49">
        <v>119</v>
      </c>
      <c r="D55" s="49">
        <v>43</v>
      </c>
      <c r="E55" s="49">
        <v>49.5</v>
      </c>
      <c r="F55" s="22">
        <v>0</v>
      </c>
      <c r="G55" s="22">
        <f t="shared" si="1"/>
        <v>119</v>
      </c>
      <c r="H55" s="22">
        <f t="shared" si="2"/>
        <v>41</v>
      </c>
    </row>
    <row r="56" spans="1:8" ht="14.25" hidden="1">
      <c r="A56" s="48"/>
      <c r="B56" s="48"/>
      <c r="C56" s="22"/>
      <c r="D56" s="22"/>
      <c r="E56" s="22"/>
      <c r="F56" s="22">
        <f>D56-E56</f>
        <v>0</v>
      </c>
      <c r="G56" s="22">
        <f t="shared" si="1"/>
        <v>0</v>
      </c>
      <c r="H56" s="22">
        <f t="shared" si="2"/>
        <v>42</v>
      </c>
    </row>
    <row r="57" spans="1:8" ht="14.25" hidden="1">
      <c r="A57" s="48"/>
      <c r="B57" s="48"/>
      <c r="C57" s="22"/>
      <c r="D57" s="22"/>
      <c r="E57" s="22"/>
      <c r="F57" s="22">
        <f>D57-E57</f>
        <v>0</v>
      </c>
      <c r="G57" s="22">
        <f t="shared" si="1"/>
        <v>0</v>
      </c>
      <c r="H57" s="22">
        <f t="shared" si="2"/>
        <v>42</v>
      </c>
    </row>
    <row r="58" spans="1:8" ht="14.25" hidden="1">
      <c r="A58" s="48"/>
      <c r="B58" s="48"/>
      <c r="C58" s="49"/>
      <c r="D58" s="49"/>
      <c r="E58" s="49"/>
      <c r="F58" s="22">
        <f>D58-E58</f>
        <v>0</v>
      </c>
      <c r="G58" s="22">
        <f t="shared" si="1"/>
        <v>0</v>
      </c>
      <c r="H58" s="22">
        <f t="shared" si="2"/>
        <v>42</v>
      </c>
    </row>
    <row r="59" spans="1:8" ht="14.25" hidden="1">
      <c r="A59" s="48"/>
      <c r="B59" s="48"/>
      <c r="C59" s="49"/>
      <c r="D59" s="49"/>
      <c r="E59" s="49"/>
      <c r="F59" s="22">
        <v>0</v>
      </c>
      <c r="G59" s="22">
        <f t="shared" si="1"/>
        <v>0</v>
      </c>
      <c r="H59" s="22">
        <f t="shared" si="2"/>
        <v>42</v>
      </c>
    </row>
    <row r="60" spans="1:8" ht="14.25" hidden="1">
      <c r="A60" s="48"/>
      <c r="B60" s="48"/>
      <c r="C60" s="49"/>
      <c r="D60" s="49"/>
      <c r="E60" s="49"/>
      <c r="F60" s="22">
        <v>0</v>
      </c>
      <c r="G60" s="22">
        <f t="shared" si="1"/>
        <v>0</v>
      </c>
      <c r="H60" s="22">
        <f t="shared" si="2"/>
        <v>42</v>
      </c>
    </row>
    <row r="61" spans="1:8" ht="14.25" hidden="1">
      <c r="A61" s="48"/>
      <c r="B61" s="48"/>
      <c r="C61" s="49"/>
      <c r="D61" s="49"/>
      <c r="E61" s="49"/>
      <c r="F61" s="22">
        <f>D61-E61</f>
        <v>0</v>
      </c>
      <c r="G61" s="22">
        <f t="shared" si="1"/>
        <v>0</v>
      </c>
      <c r="H61" s="22">
        <f t="shared" si="2"/>
        <v>42</v>
      </c>
    </row>
    <row r="62" spans="1:8" ht="14.25" hidden="1">
      <c r="A62" s="48" t="s">
        <v>60</v>
      </c>
      <c r="B62" s="48"/>
      <c r="C62" s="49"/>
      <c r="D62" s="49"/>
      <c r="E62" s="49"/>
      <c r="F62" s="22">
        <f>D62-E62</f>
        <v>0</v>
      </c>
      <c r="G62" s="22">
        <f t="shared" si="1"/>
        <v>0</v>
      </c>
      <c r="H62" s="22">
        <f t="shared" si="2"/>
        <v>42</v>
      </c>
    </row>
    <row r="63" spans="1:2" ht="15" hidden="1">
      <c r="A63" s="23" t="s">
        <v>26</v>
      </c>
      <c r="B63" s="23" t="s">
        <v>39</v>
      </c>
    </row>
    <row r="64" spans="1:2" ht="15" hidden="1">
      <c r="A64" s="23" t="s">
        <v>27</v>
      </c>
      <c r="B64" s="23" t="s">
        <v>46</v>
      </c>
    </row>
    <row r="65" spans="1:2" ht="15" hidden="1">
      <c r="A65" s="23" t="s">
        <v>28</v>
      </c>
      <c r="B65" s="23" t="s">
        <v>25</v>
      </c>
    </row>
    <row r="253" ht="15.75">
      <c r="A253" s="24"/>
    </row>
    <row r="254" ht="15.75">
      <c r="A254" s="24"/>
    </row>
    <row r="255" ht="15.75">
      <c r="A255" s="24"/>
    </row>
    <row r="256" ht="15.75">
      <c r="A256" s="24"/>
    </row>
    <row r="257" ht="15.75">
      <c r="A257" s="24"/>
    </row>
    <row r="258" ht="15.75">
      <c r="A258" s="24"/>
    </row>
    <row r="259" ht="15.75">
      <c r="A259" s="24"/>
    </row>
    <row r="260" ht="15.75">
      <c r="A260" s="24"/>
    </row>
    <row r="261" ht="15.75">
      <c r="A261" s="24"/>
    </row>
    <row r="262" ht="15.75">
      <c r="A262" s="24"/>
    </row>
    <row r="263" ht="15.75">
      <c r="A263" s="24"/>
    </row>
    <row r="264" ht="15.75">
      <c r="A264" s="24"/>
    </row>
    <row r="265" ht="15.75">
      <c r="A265" s="24"/>
    </row>
    <row r="266" ht="15.75">
      <c r="A266" s="24"/>
    </row>
    <row r="267" ht="15.75">
      <c r="A267" s="24"/>
    </row>
    <row r="268" ht="15.75">
      <c r="A268" s="24"/>
    </row>
    <row r="269" ht="15.75">
      <c r="A269" s="24"/>
    </row>
    <row r="270" ht="15.75">
      <c r="A270" s="24"/>
    </row>
    <row r="271" ht="15.75">
      <c r="A271" s="24"/>
    </row>
    <row r="272" ht="15.75">
      <c r="A272" s="24"/>
    </row>
    <row r="273" ht="15.75">
      <c r="A273" s="24"/>
    </row>
    <row r="274" ht="15.75">
      <c r="A274" s="24"/>
    </row>
    <row r="275" ht="15.75">
      <c r="A275" s="24"/>
    </row>
    <row r="276" ht="15.75">
      <c r="A276" s="24"/>
    </row>
    <row r="277" ht="15.75">
      <c r="A277" s="24"/>
    </row>
    <row r="278" ht="15.75">
      <c r="A278" s="24"/>
    </row>
    <row r="279" ht="15.75">
      <c r="A279" s="24"/>
    </row>
    <row r="280" ht="15.75">
      <c r="A280" s="24"/>
    </row>
    <row r="281" ht="15.75">
      <c r="A281" s="24"/>
    </row>
    <row r="282" ht="15.75">
      <c r="A282" s="24"/>
    </row>
    <row r="283" ht="15.75">
      <c r="A283" s="24"/>
    </row>
    <row r="284" ht="15.75">
      <c r="A284" s="24"/>
    </row>
    <row r="285" ht="15.75">
      <c r="A285" s="24"/>
    </row>
    <row r="286" ht="15.75">
      <c r="A286" s="24"/>
    </row>
    <row r="287" ht="15.75">
      <c r="A287" s="24"/>
    </row>
  </sheetData>
  <sheetProtection/>
  <mergeCells count="4">
    <mergeCell ref="G13:H13"/>
    <mergeCell ref="A1:H1"/>
    <mergeCell ref="D13:F13"/>
    <mergeCell ref="G2:H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60" sqref="A60"/>
    </sheetView>
  </sheetViews>
  <sheetFormatPr defaultColWidth="9.00390625" defaultRowHeight="12.75"/>
  <cols>
    <col min="1" max="1" width="21.00390625" style="0" customWidth="1"/>
    <col min="3" max="3" width="11.625" style="0" customWidth="1"/>
    <col min="4" max="4" width="11.875" style="0" customWidth="1"/>
    <col min="7" max="15" width="0" style="0" hidden="1" customWidth="1"/>
  </cols>
  <sheetData>
    <row r="1" spans="1:5" s="26" customFormat="1" ht="16.5" customHeight="1" thickBot="1">
      <c r="A1" s="35" t="s">
        <v>48</v>
      </c>
      <c r="B1" s="37" t="s">
        <v>17</v>
      </c>
      <c r="C1" s="37" t="s">
        <v>49</v>
      </c>
      <c r="D1" s="37" t="s">
        <v>50</v>
      </c>
      <c r="E1" s="38" t="s">
        <v>51</v>
      </c>
    </row>
    <row r="2" spans="1:15" ht="12.75">
      <c r="A2" s="33" t="s">
        <v>76</v>
      </c>
      <c r="B2" s="34">
        <f>VLOOKUP(A2,'Májové střelby - 3. kolo ligy'!$A$15:$G$62,7,FALSE)</f>
        <v>288.88</v>
      </c>
      <c r="C2" s="62">
        <f>(LARGE(B2:B9,1))+(LARGE(B2:B9,2))+(LARGE(B2:B9,3))+(LARGE(B2:B9,4))</f>
        <v>1143.04</v>
      </c>
      <c r="D2" s="65">
        <f>C2/G7*100</f>
        <v>88.01010194339216</v>
      </c>
      <c r="E2" s="68">
        <f>G15</f>
        <v>4</v>
      </c>
      <c r="G2" t="s">
        <v>48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</row>
    <row r="3" spans="1:15" ht="12.75">
      <c r="A3" s="28" t="s">
        <v>67</v>
      </c>
      <c r="B3" s="27">
        <f>VLOOKUP(A3,'Májové střelby - 3. kolo ligy'!$A$15:$G$62,7,FALSE)</f>
        <v>280.58</v>
      </c>
      <c r="C3" s="63"/>
      <c r="D3" s="66"/>
      <c r="E3" s="69"/>
      <c r="G3">
        <f>C2</f>
        <v>1143.04</v>
      </c>
      <c r="H3">
        <f>C11</f>
        <v>1166</v>
      </c>
      <c r="I3">
        <f>C20</f>
        <v>1176.29</v>
      </c>
      <c r="J3">
        <f>C29</f>
        <v>1298.76</v>
      </c>
      <c r="K3">
        <f>C38</f>
        <v>0</v>
      </c>
      <c r="L3">
        <f>C47</f>
        <v>1063.48</v>
      </c>
      <c r="M3">
        <f>C56</f>
        <v>1006.04</v>
      </c>
      <c r="N3">
        <f>C65</f>
        <v>0</v>
      </c>
      <c r="O3">
        <f>C74</f>
        <v>0</v>
      </c>
    </row>
    <row r="4" spans="1:5" ht="12.75">
      <c r="A4" s="28" t="s">
        <v>68</v>
      </c>
      <c r="B4" s="27">
        <f>VLOOKUP(A4,'Májové střelby - 3. kolo ligy'!$A$15:$G$62,7,FALSE)</f>
        <v>298.94</v>
      </c>
      <c r="C4" s="63"/>
      <c r="D4" s="66"/>
      <c r="E4" s="69"/>
    </row>
    <row r="5" spans="1:5" ht="12.75">
      <c r="A5" s="28" t="s">
        <v>96</v>
      </c>
      <c r="B5" s="27">
        <f>VLOOKUP(A5,'Májové střelby - 3. kolo ligy'!$A$15:$G$62,7,FALSE)</f>
        <v>274.64</v>
      </c>
      <c r="C5" s="63"/>
      <c r="D5" s="66"/>
      <c r="E5" s="69"/>
    </row>
    <row r="6" spans="1:7" ht="12.75">
      <c r="A6" s="28" t="s">
        <v>60</v>
      </c>
      <c r="B6" s="27">
        <f>VLOOKUP(A6,'Májové střelby - 3. kolo ligy'!$A$15:$G$62,7,FALSE)</f>
        <v>0</v>
      </c>
      <c r="C6" s="63"/>
      <c r="D6" s="66"/>
      <c r="E6" s="69"/>
      <c r="G6" t="s">
        <v>61</v>
      </c>
    </row>
    <row r="7" spans="1:7" ht="12.75">
      <c r="A7" s="28" t="s">
        <v>60</v>
      </c>
      <c r="B7" s="27">
        <f>VLOOKUP(A7,'Májové střelby - 3. kolo ligy'!$A$15:$G$62,7,FALSE)</f>
        <v>0</v>
      </c>
      <c r="C7" s="63"/>
      <c r="D7" s="66"/>
      <c r="E7" s="69"/>
      <c r="G7">
        <f>LARGE(G3:O3,1)</f>
        <v>1298.76</v>
      </c>
    </row>
    <row r="8" spans="1:5" ht="12.75">
      <c r="A8" s="28" t="s">
        <v>60</v>
      </c>
      <c r="B8" s="27">
        <f>VLOOKUP(A8,'Májové střelby - 3. kolo ligy'!$A$15:$G$62,7,FALSE)</f>
        <v>0</v>
      </c>
      <c r="C8" s="63"/>
      <c r="D8" s="66"/>
      <c r="E8" s="69"/>
    </row>
    <row r="9" spans="1:5" ht="13.5" thickBot="1">
      <c r="A9" s="31" t="s">
        <v>60</v>
      </c>
      <c r="B9" s="32">
        <f>VLOOKUP(A9,'Májové střelby - 3. kolo ligy'!$A$15:$G$62,7,FALSE)</f>
        <v>0</v>
      </c>
      <c r="C9" s="64"/>
      <c r="D9" s="67"/>
      <c r="E9" s="70"/>
    </row>
    <row r="10" spans="1:7" s="26" customFormat="1" ht="16.5" customHeight="1" thickBot="1">
      <c r="A10" s="35" t="s">
        <v>52</v>
      </c>
      <c r="B10" s="37" t="s">
        <v>17</v>
      </c>
      <c r="C10" s="37" t="s">
        <v>49</v>
      </c>
      <c r="D10" s="37" t="s">
        <v>50</v>
      </c>
      <c r="E10" s="38" t="s">
        <v>51</v>
      </c>
      <c r="G10" s="26" t="s">
        <v>50</v>
      </c>
    </row>
    <row r="11" spans="1:15" ht="12.75">
      <c r="A11" s="33" t="s">
        <v>85</v>
      </c>
      <c r="B11" s="34">
        <f>VLOOKUP(A11,'Májové střelby - 3. kolo ligy'!$A$15:$G$62,7,FALSE)</f>
        <v>180</v>
      </c>
      <c r="C11" s="62">
        <f>(LARGE(B11:B18,1))+(LARGE(B11:B18,2))+(LARGE(B11:B18,3))+(LARGE(B11:B18,4))</f>
        <v>1166</v>
      </c>
      <c r="D11" s="65">
        <f>C11/G7*100</f>
        <v>89.77794203701993</v>
      </c>
      <c r="E11" s="68">
        <f>H15</f>
        <v>3</v>
      </c>
      <c r="G11" t="s">
        <v>48</v>
      </c>
      <c r="H11" t="s">
        <v>52</v>
      </c>
      <c r="I11" t="s">
        <v>53</v>
      </c>
      <c r="J11" t="s">
        <v>54</v>
      </c>
      <c r="K11" t="s">
        <v>55</v>
      </c>
      <c r="L11" t="s">
        <v>56</v>
      </c>
      <c r="M11" t="s">
        <v>57</v>
      </c>
      <c r="N11" t="s">
        <v>58</v>
      </c>
      <c r="O11" t="s">
        <v>59</v>
      </c>
    </row>
    <row r="12" spans="1:15" ht="12.75">
      <c r="A12" s="28" t="s">
        <v>84</v>
      </c>
      <c r="B12" s="27">
        <f>VLOOKUP(A12,'Májové střelby - 3. kolo ligy'!$A$15:$G$62,7,FALSE)</f>
        <v>284.46000000000004</v>
      </c>
      <c r="C12" s="63"/>
      <c r="D12" s="66"/>
      <c r="E12" s="69"/>
      <c r="G12">
        <f>D2</f>
        <v>88.01010194339216</v>
      </c>
      <c r="H12">
        <f>D11</f>
        <v>89.77794203701993</v>
      </c>
      <c r="I12">
        <f>D20</f>
        <v>90.5702362253226</v>
      </c>
      <c r="J12">
        <f>D29</f>
        <v>100</v>
      </c>
      <c r="K12">
        <f>D38</f>
        <v>0</v>
      </c>
      <c r="L12">
        <f>D47</f>
        <v>81.88425883150082</v>
      </c>
      <c r="M12">
        <f>D56</f>
        <v>77.4615787366411</v>
      </c>
      <c r="N12">
        <f>D65</f>
        <v>0</v>
      </c>
      <c r="O12">
        <f>D74</f>
        <v>0</v>
      </c>
    </row>
    <row r="13" spans="1:5" ht="12.75">
      <c r="A13" s="28" t="s">
        <v>35</v>
      </c>
      <c r="B13" s="27">
        <f>VLOOKUP(A13,'Májové střelby - 3. kolo ligy'!$A$15:$G$62,7,FALSE)</f>
        <v>292.82</v>
      </c>
      <c r="C13" s="63"/>
      <c r="D13" s="66"/>
      <c r="E13" s="69"/>
    </row>
    <row r="14" spans="1:7" ht="12.75">
      <c r="A14" s="28" t="s">
        <v>37</v>
      </c>
      <c r="B14" s="27">
        <f>VLOOKUP(A14,'Májové střelby - 3. kolo ligy'!$A$15:$G$62,7,FALSE)</f>
        <v>298.58</v>
      </c>
      <c r="C14" s="63"/>
      <c r="D14" s="66"/>
      <c r="E14" s="69"/>
      <c r="G14" t="s">
        <v>51</v>
      </c>
    </row>
    <row r="15" spans="1:15" ht="12.75">
      <c r="A15" s="28" t="s">
        <v>86</v>
      </c>
      <c r="B15" s="27">
        <f>VLOOKUP(A15,'Májové střelby - 3. kolo ligy'!$A$15:$G$62,7,FALSE)</f>
        <v>290.14</v>
      </c>
      <c r="C15" s="63"/>
      <c r="D15" s="66"/>
      <c r="E15" s="69"/>
      <c r="G15">
        <f>RANK(G12,$G$12:$O$12)</f>
        <v>4</v>
      </c>
      <c r="H15">
        <f aca="true" t="shared" si="0" ref="H15:O15">RANK(H12,$G$12:$O$12)</f>
        <v>3</v>
      </c>
      <c r="I15">
        <f t="shared" si="0"/>
        <v>2</v>
      </c>
      <c r="J15">
        <f t="shared" si="0"/>
        <v>1</v>
      </c>
      <c r="K15">
        <f t="shared" si="0"/>
        <v>7</v>
      </c>
      <c r="L15">
        <f t="shared" si="0"/>
        <v>5</v>
      </c>
      <c r="M15">
        <f t="shared" si="0"/>
        <v>6</v>
      </c>
      <c r="N15">
        <f t="shared" si="0"/>
        <v>7</v>
      </c>
      <c r="O15">
        <f t="shared" si="0"/>
        <v>7</v>
      </c>
    </row>
    <row r="16" spans="1:5" ht="12.75">
      <c r="A16" s="28" t="s">
        <v>87</v>
      </c>
      <c r="B16" s="27">
        <f>VLOOKUP(A16,'Májové střelby - 3. kolo ligy'!$A$15:$G$62,7,FALSE)</f>
        <v>222.82999999999998</v>
      </c>
      <c r="C16" s="63"/>
      <c r="D16" s="66"/>
      <c r="E16" s="69"/>
    </row>
    <row r="17" spans="1:5" ht="12.75">
      <c r="A17" s="28" t="s">
        <v>88</v>
      </c>
      <c r="B17" s="27">
        <f>VLOOKUP(A17,'Májové střelby - 3. kolo ligy'!$A$15:$G$62,7,FALSE)</f>
        <v>209.76</v>
      </c>
      <c r="C17" s="63"/>
      <c r="D17" s="66"/>
      <c r="E17" s="69"/>
    </row>
    <row r="18" spans="1:5" ht="13.5" thickBot="1">
      <c r="A18" s="31" t="s">
        <v>60</v>
      </c>
      <c r="B18" s="27">
        <f>VLOOKUP(A18,'Májové střelby - 3. kolo ligy'!$A$15:$G$62,7,FALSE)</f>
        <v>0</v>
      </c>
      <c r="C18" s="64"/>
      <c r="D18" s="67"/>
      <c r="E18" s="70"/>
    </row>
    <row r="19" spans="1:5" s="26" customFormat="1" ht="16.5" customHeight="1" thickBot="1">
      <c r="A19" s="35" t="s">
        <v>53</v>
      </c>
      <c r="B19" s="37" t="s">
        <v>17</v>
      </c>
      <c r="C19" s="37" t="s">
        <v>49</v>
      </c>
      <c r="D19" s="37" t="s">
        <v>50</v>
      </c>
      <c r="E19" s="38" t="s">
        <v>51</v>
      </c>
    </row>
    <row r="20" spans="1:5" ht="12.75">
      <c r="A20" s="33" t="s">
        <v>43</v>
      </c>
      <c r="B20" s="34">
        <f>VLOOKUP(A20,'Májové střelby - 3. kolo ligy'!$A$15:$G$62,7,FALSE)</f>
        <v>167</v>
      </c>
      <c r="C20" s="62">
        <f>(LARGE(B20:B27,1))+(LARGE(B20:B27,2))+(LARGE(B20:B27,3))+(LARGE(B20:B27,4))</f>
        <v>1176.29</v>
      </c>
      <c r="D20" s="65">
        <f>C20/G7*100</f>
        <v>90.5702362253226</v>
      </c>
      <c r="E20" s="68">
        <f>I15</f>
        <v>2</v>
      </c>
    </row>
    <row r="21" spans="1:5" ht="12.75">
      <c r="A21" s="28" t="s">
        <v>41</v>
      </c>
      <c r="B21" s="27">
        <f>VLOOKUP(A21,'Májové střelby - 3. kolo ligy'!$A$15:$G$62,7,FALSE)</f>
        <v>291.02</v>
      </c>
      <c r="C21" s="63"/>
      <c r="D21" s="66"/>
      <c r="E21" s="69"/>
    </row>
    <row r="22" spans="1:5" ht="12.75">
      <c r="A22" s="28" t="s">
        <v>44</v>
      </c>
      <c r="B22" s="27">
        <f>VLOOKUP(A22,'Májové střelby - 3. kolo ligy'!$A$15:$G$62,7,FALSE)</f>
        <v>299.5</v>
      </c>
      <c r="C22" s="63"/>
      <c r="D22" s="66"/>
      <c r="E22" s="69"/>
    </row>
    <row r="23" spans="1:5" ht="12.75">
      <c r="A23" s="28" t="s">
        <v>40</v>
      </c>
      <c r="B23" s="27">
        <f>VLOOKUP(A23,'Májové střelby - 3. kolo ligy'!$A$15:$G$62,7,FALSE)</f>
        <v>279.32</v>
      </c>
      <c r="C23" s="63"/>
      <c r="D23" s="66"/>
      <c r="E23" s="69"/>
    </row>
    <row r="24" spans="1:5" ht="12.75">
      <c r="A24" s="28" t="s">
        <v>42</v>
      </c>
      <c r="B24" s="27">
        <f>VLOOKUP(A24,'Májové střelby - 3. kolo ligy'!$A$15:$G$62,7,FALSE)</f>
        <v>276.3</v>
      </c>
      <c r="C24" s="63"/>
      <c r="D24" s="66"/>
      <c r="E24" s="69"/>
    </row>
    <row r="25" spans="1:5" ht="12.75">
      <c r="A25" s="28" t="s">
        <v>83</v>
      </c>
      <c r="B25" s="27">
        <f>VLOOKUP(A25,'Májové střelby - 3. kolo ligy'!$A$15:$G$62,7,FALSE)</f>
        <v>233.37</v>
      </c>
      <c r="C25" s="63"/>
      <c r="D25" s="66"/>
      <c r="E25" s="69"/>
    </row>
    <row r="26" spans="1:5" ht="12.75">
      <c r="A26" s="28" t="s">
        <v>73</v>
      </c>
      <c r="B26" s="27">
        <f>VLOOKUP(A26,'Májové střelby - 3. kolo ligy'!$A$15:$G$62,7,FALSE)</f>
        <v>299.22</v>
      </c>
      <c r="C26" s="63"/>
      <c r="D26" s="66"/>
      <c r="E26" s="69"/>
    </row>
    <row r="27" spans="1:5" ht="13.5" thickBot="1">
      <c r="A27" s="31" t="s">
        <v>45</v>
      </c>
      <c r="B27" s="32">
        <f>VLOOKUP(A27,'Májové střelby - 3. kolo ligy'!$A$15:$G$62,7,FALSE)</f>
        <v>286.55</v>
      </c>
      <c r="C27" s="64"/>
      <c r="D27" s="67"/>
      <c r="E27" s="70"/>
    </row>
    <row r="28" spans="1:5" s="26" customFormat="1" ht="16.5" customHeight="1" thickBot="1">
      <c r="A28" s="35" t="s">
        <v>54</v>
      </c>
      <c r="B28" s="37" t="s">
        <v>17</v>
      </c>
      <c r="C28" s="37" t="s">
        <v>49</v>
      </c>
      <c r="D28" s="37" t="s">
        <v>50</v>
      </c>
      <c r="E28" s="38" t="s">
        <v>51</v>
      </c>
    </row>
    <row r="29" spans="1:5" ht="12.75">
      <c r="A29" s="33" t="s">
        <v>62</v>
      </c>
      <c r="B29" s="34">
        <f>VLOOKUP(A29,'Májové střelby - 3. kolo ligy'!$A$15:$G$62,7,FALSE)</f>
        <v>299.61</v>
      </c>
      <c r="C29" s="62">
        <f>(LARGE(B29:B36,1))+(LARGE(B29:B36,2))+(LARGE(B29:B36,3))+(LARGE(B29:B36,4))</f>
        <v>1298.76</v>
      </c>
      <c r="D29" s="65">
        <f>C29/G7*100</f>
        <v>100</v>
      </c>
      <c r="E29" s="68">
        <f>J15</f>
        <v>1</v>
      </c>
    </row>
    <row r="30" spans="1:5" ht="12.75">
      <c r="A30" s="28" t="s">
        <v>25</v>
      </c>
      <c r="B30" s="27">
        <f>VLOOKUP(A30,'Májové střelby - 3. kolo ligy'!$A$15:$G$62,7,FALSE)</f>
        <v>288.96000000000004</v>
      </c>
      <c r="C30" s="63"/>
      <c r="D30" s="66"/>
      <c r="E30" s="69"/>
    </row>
    <row r="31" spans="1:5" ht="12.75">
      <c r="A31" s="28" t="s">
        <v>12</v>
      </c>
      <c r="B31" s="27">
        <f>VLOOKUP(A31,'Májové střelby - 3. kolo ligy'!$A$15:$G$62,7,FALSE)</f>
        <v>306.26</v>
      </c>
      <c r="C31" s="63"/>
      <c r="D31" s="66"/>
      <c r="E31" s="69"/>
    </row>
    <row r="32" spans="1:5" ht="12.75">
      <c r="A32" s="28" t="s">
        <v>69</v>
      </c>
      <c r="B32" s="27">
        <f>VLOOKUP(A32,'Májové střelby - 3. kolo ligy'!$A$15:$G$62,7,FALSE)</f>
        <v>330.65999999999997</v>
      </c>
      <c r="C32" s="63"/>
      <c r="D32" s="66"/>
      <c r="E32" s="69"/>
    </row>
    <row r="33" spans="1:5" ht="12.75">
      <c r="A33" s="28" t="s">
        <v>95</v>
      </c>
      <c r="B33" s="27">
        <f>VLOOKUP(A33,'Májové střelby - 3. kolo ligy'!$A$15:$G$62,7,FALSE)</f>
        <v>249.78</v>
      </c>
      <c r="C33" s="63"/>
      <c r="D33" s="66"/>
      <c r="E33" s="69"/>
    </row>
    <row r="34" spans="1:5" ht="12.75">
      <c r="A34" s="28" t="s">
        <v>77</v>
      </c>
      <c r="B34" s="27">
        <f>VLOOKUP(A34,'Májové střelby - 3. kolo ligy'!$A$15:$G$62,7,FALSE)</f>
        <v>140</v>
      </c>
      <c r="C34" s="63"/>
      <c r="D34" s="66"/>
      <c r="E34" s="69"/>
    </row>
    <row r="35" spans="1:5" ht="12.75">
      <c r="A35" s="28" t="s">
        <v>70</v>
      </c>
      <c r="B35" s="27">
        <f>VLOOKUP(A35,'Májové střelby - 3. kolo ligy'!$A$15:$G$62,7,FALSE)</f>
        <v>344.24</v>
      </c>
      <c r="C35" s="63"/>
      <c r="D35" s="66"/>
      <c r="E35" s="69"/>
    </row>
    <row r="36" spans="1:5" ht="13.5" thickBot="1">
      <c r="A36" s="31" t="s">
        <v>71</v>
      </c>
      <c r="B36" s="32">
        <f>VLOOKUP(A36,'Májové střelby - 3. kolo ligy'!$A$15:$G$62,7,FALSE)</f>
        <v>317.6</v>
      </c>
      <c r="C36" s="64"/>
      <c r="D36" s="67"/>
      <c r="E36" s="70"/>
    </row>
    <row r="37" spans="1:5" s="26" customFormat="1" ht="16.5" customHeight="1" hidden="1" thickBot="1">
      <c r="A37" s="35" t="s">
        <v>55</v>
      </c>
      <c r="B37" s="37" t="s">
        <v>17</v>
      </c>
      <c r="C37" s="37" t="s">
        <v>49</v>
      </c>
      <c r="D37" s="37" t="s">
        <v>50</v>
      </c>
      <c r="E37" s="38" t="s">
        <v>51</v>
      </c>
    </row>
    <row r="38" spans="1:5" ht="12.75" hidden="1">
      <c r="A38" s="33" t="s">
        <v>60</v>
      </c>
      <c r="B38" s="34">
        <f>VLOOKUP(A38,'Májové střelby - 3. kolo ligy'!$A$15:$G$62,7,FALSE)</f>
        <v>0</v>
      </c>
      <c r="C38" s="62">
        <f>(LARGE(B38:B45,1))+(LARGE(B38:B45,2))+(LARGE(B38:B45,3))+(LARGE(B38:B45,4))</f>
        <v>0</v>
      </c>
      <c r="D38" s="65">
        <f>C38/G7*100</f>
        <v>0</v>
      </c>
      <c r="E38" s="68">
        <f>K15</f>
        <v>7</v>
      </c>
    </row>
    <row r="39" spans="1:5" ht="12.75" hidden="1">
      <c r="A39" s="28" t="s">
        <v>60</v>
      </c>
      <c r="B39" s="27">
        <f>VLOOKUP(A39,'Májové střelby - 3. kolo ligy'!$A$15:$G$62,7,FALSE)</f>
        <v>0</v>
      </c>
      <c r="C39" s="63"/>
      <c r="D39" s="66"/>
      <c r="E39" s="69"/>
    </row>
    <row r="40" spans="1:5" ht="12.75" hidden="1">
      <c r="A40" s="28" t="s">
        <v>60</v>
      </c>
      <c r="B40" s="27">
        <f>VLOOKUP(A40,'Májové střelby - 3. kolo ligy'!$A$15:$G$62,7,FALSE)</f>
        <v>0</v>
      </c>
      <c r="C40" s="63"/>
      <c r="D40" s="66"/>
      <c r="E40" s="69"/>
    </row>
    <row r="41" spans="1:5" ht="12.75" hidden="1">
      <c r="A41" s="28" t="s">
        <v>60</v>
      </c>
      <c r="B41" s="27">
        <f>VLOOKUP(A41,'Májové střelby - 3. kolo ligy'!$A$15:$G$62,7,FALSE)</f>
        <v>0</v>
      </c>
      <c r="C41" s="63"/>
      <c r="D41" s="66"/>
      <c r="E41" s="69"/>
    </row>
    <row r="42" spans="1:5" ht="12.75" hidden="1">
      <c r="A42" s="28" t="s">
        <v>60</v>
      </c>
      <c r="B42" s="27">
        <f>VLOOKUP(A42,'Májové střelby - 3. kolo ligy'!$A$15:$G$62,7,FALSE)</f>
        <v>0</v>
      </c>
      <c r="C42" s="63"/>
      <c r="D42" s="66"/>
      <c r="E42" s="69"/>
    </row>
    <row r="43" spans="1:5" ht="12.75" hidden="1">
      <c r="A43" s="28" t="s">
        <v>60</v>
      </c>
      <c r="B43" s="27">
        <f>VLOOKUP(A43,'Májové střelby - 3. kolo ligy'!$A$15:$G$62,7,FALSE)</f>
        <v>0</v>
      </c>
      <c r="C43" s="63"/>
      <c r="D43" s="66"/>
      <c r="E43" s="69"/>
    </row>
    <row r="44" spans="1:5" ht="12.75" hidden="1">
      <c r="A44" s="28" t="s">
        <v>60</v>
      </c>
      <c r="B44" s="27">
        <f>VLOOKUP(A44,'Májové střelby - 3. kolo ligy'!$A$15:$G$62,7,FALSE)</f>
        <v>0</v>
      </c>
      <c r="C44" s="63"/>
      <c r="D44" s="66"/>
      <c r="E44" s="69"/>
    </row>
    <row r="45" spans="1:5" ht="13.5" hidden="1" thickBot="1">
      <c r="A45" s="31" t="s">
        <v>60</v>
      </c>
      <c r="B45" s="32">
        <f>VLOOKUP(A45,'Májové střelby - 3. kolo ligy'!$A$15:$G$62,7,FALSE)</f>
        <v>0</v>
      </c>
      <c r="C45" s="64"/>
      <c r="D45" s="67"/>
      <c r="E45" s="70"/>
    </row>
    <row r="46" spans="1:5" s="26" customFormat="1" ht="16.5" customHeight="1" thickBot="1">
      <c r="A46" s="35" t="s">
        <v>56</v>
      </c>
      <c r="B46" s="37" t="s">
        <v>17</v>
      </c>
      <c r="C46" s="37" t="s">
        <v>49</v>
      </c>
      <c r="D46" s="37" t="s">
        <v>50</v>
      </c>
      <c r="E46" s="38" t="s">
        <v>51</v>
      </c>
    </row>
    <row r="47" spans="1:5" ht="12.75">
      <c r="A47" s="33" t="s">
        <v>79</v>
      </c>
      <c r="B47" s="34">
        <f>VLOOKUP(A47,'Májové střelby - 3. kolo ligy'!$A$15:$G$62,7,FALSE)</f>
        <v>270.67</v>
      </c>
      <c r="C47" s="62">
        <f>(LARGE(B47:B54,1))+(LARGE(B47:B54,2))+(LARGE(B47:B54,3))+(LARGE(B47:B54,4))</f>
        <v>1063.48</v>
      </c>
      <c r="D47" s="65">
        <f>C47/G7*100</f>
        <v>81.88425883150082</v>
      </c>
      <c r="E47" s="68">
        <f>L15</f>
        <v>5</v>
      </c>
    </row>
    <row r="48" spans="1:5" ht="12.75">
      <c r="A48" s="28" t="s">
        <v>23</v>
      </c>
      <c r="B48" s="27">
        <f>VLOOKUP(A48,'Májové střelby - 3. kolo ligy'!$A$15:$G$62,7,FALSE)</f>
        <v>295.11</v>
      </c>
      <c r="C48" s="63"/>
      <c r="D48" s="66"/>
      <c r="E48" s="69"/>
    </row>
    <row r="49" spans="1:5" ht="12.75">
      <c r="A49" s="28" t="s">
        <v>82</v>
      </c>
      <c r="B49" s="27">
        <f>VLOOKUP(A49,'Májové střelby - 3. kolo ligy'!$A$15:$G$62,7,FALSE)</f>
        <v>253.67000000000002</v>
      </c>
      <c r="C49" s="63"/>
      <c r="D49" s="66"/>
      <c r="E49" s="69"/>
    </row>
    <row r="50" spans="1:5" ht="12.75">
      <c r="A50" s="28" t="s">
        <v>80</v>
      </c>
      <c r="B50" s="27">
        <f>VLOOKUP(A50,'Májové střelby - 3. kolo ligy'!$A$15:$G$62,7,FALSE)</f>
        <v>119</v>
      </c>
      <c r="C50" s="63"/>
      <c r="D50" s="66"/>
      <c r="E50" s="69"/>
    </row>
    <row r="51" spans="1:5" ht="12.75">
      <c r="A51" s="28" t="s">
        <v>81</v>
      </c>
      <c r="B51" s="27">
        <f>VLOOKUP(A51,'Májové střelby - 3. kolo ligy'!$A$15:$G$62,7,FALSE)</f>
        <v>185.85</v>
      </c>
      <c r="C51" s="63"/>
      <c r="D51" s="66"/>
      <c r="E51" s="69"/>
    </row>
    <row r="52" spans="1:5" ht="12.75">
      <c r="A52" s="28" t="s">
        <v>63</v>
      </c>
      <c r="B52" s="27">
        <f>VLOOKUP(A52,'Májové střelby - 3. kolo ligy'!$A$15:$G$62,7,FALSE)</f>
        <v>244.03</v>
      </c>
      <c r="C52" s="63"/>
      <c r="D52" s="66"/>
      <c r="E52" s="69"/>
    </row>
    <row r="53" spans="1:5" ht="12.75">
      <c r="A53" s="28" t="s">
        <v>60</v>
      </c>
      <c r="B53" s="27">
        <f>VLOOKUP(A53,'Májové střelby - 3. kolo ligy'!$A$15:$G$62,7,FALSE)</f>
        <v>0</v>
      </c>
      <c r="C53" s="63"/>
      <c r="D53" s="66"/>
      <c r="E53" s="69"/>
    </row>
    <row r="54" spans="1:5" ht="13.5" thickBot="1">
      <c r="A54" s="29" t="s">
        <v>60</v>
      </c>
      <c r="B54" s="30">
        <f>VLOOKUP(A54,'Májové střelby - 3. kolo ligy'!$A$15:$G$62,7,FALSE)</f>
        <v>0</v>
      </c>
      <c r="C54" s="71"/>
      <c r="D54" s="72"/>
      <c r="E54" s="73"/>
    </row>
    <row r="55" spans="1:5" s="26" customFormat="1" ht="16.5" customHeight="1" thickBot="1">
      <c r="A55" s="35" t="s">
        <v>57</v>
      </c>
      <c r="B55" s="37" t="s">
        <v>17</v>
      </c>
      <c r="C55" s="37" t="s">
        <v>49</v>
      </c>
      <c r="D55" s="37" t="s">
        <v>50</v>
      </c>
      <c r="E55" s="38" t="s">
        <v>51</v>
      </c>
    </row>
    <row r="56" spans="1:5" ht="12.75">
      <c r="A56" s="33" t="s">
        <v>72</v>
      </c>
      <c r="B56" s="34">
        <f>VLOOKUP(A56,'Májové střelby - 3. kolo ligy'!$A$15:$G$62,7,FALSE)</f>
        <v>197.57999999999998</v>
      </c>
      <c r="C56" s="62">
        <f>(LARGE(B56:B63,1))+(LARGE(B56:B63,2))+(LARGE(B56:B63,3))+(LARGE(B56:B63,4))</f>
        <v>1006.04</v>
      </c>
      <c r="D56" s="65">
        <f>C56/G7*100</f>
        <v>77.4615787366411</v>
      </c>
      <c r="E56" s="68">
        <f>M15</f>
        <v>6</v>
      </c>
    </row>
    <row r="57" spans="1:5" ht="12.75">
      <c r="A57" s="28" t="s">
        <v>89</v>
      </c>
      <c r="B57" s="27">
        <f>VLOOKUP(A57,'Májové střelby - 3. kolo ligy'!$A$15:$G$62,7,FALSE)</f>
        <v>265.33</v>
      </c>
      <c r="C57" s="63"/>
      <c r="D57" s="66"/>
      <c r="E57" s="69"/>
    </row>
    <row r="58" spans="1:5" ht="12.75">
      <c r="A58" s="28" t="s">
        <v>64</v>
      </c>
      <c r="B58" s="27">
        <f>VLOOKUP(A58,'Májové střelby - 3. kolo ligy'!$A$15:$G$62,7,FALSE)</f>
        <v>289.72</v>
      </c>
      <c r="C58" s="63"/>
      <c r="D58" s="66"/>
      <c r="E58" s="69"/>
    </row>
    <row r="59" spans="1:5" ht="12.75">
      <c r="A59" s="28" t="s">
        <v>90</v>
      </c>
      <c r="B59" s="27">
        <f>VLOOKUP(A59,'Májové střelby - 3. kolo ligy'!$A$15:$G$62,7,FALSE)</f>
        <v>253.41</v>
      </c>
      <c r="C59" s="63"/>
      <c r="D59" s="66"/>
      <c r="E59" s="69"/>
    </row>
    <row r="60" spans="1:5" ht="12.75">
      <c r="A60" s="28" t="s">
        <v>91</v>
      </c>
      <c r="B60" s="27">
        <f>VLOOKUP(A60,'Májové střelby - 3. kolo ligy'!$A$15:$G$62,7,FALSE)</f>
        <v>168</v>
      </c>
      <c r="C60" s="63"/>
      <c r="D60" s="66"/>
      <c r="E60" s="69"/>
    </row>
    <row r="61" spans="1:5" ht="12.75">
      <c r="A61" s="28" t="s">
        <v>60</v>
      </c>
      <c r="B61" s="27">
        <f>VLOOKUP(A61,'Májové střelby - 3. kolo ligy'!$A$15:$G$62,7,FALSE)</f>
        <v>0</v>
      </c>
      <c r="C61" s="63"/>
      <c r="D61" s="66"/>
      <c r="E61" s="69"/>
    </row>
    <row r="62" spans="1:5" ht="12.75">
      <c r="A62" s="28" t="s">
        <v>60</v>
      </c>
      <c r="B62" s="27">
        <f>VLOOKUP(A62,'Májové střelby - 3. kolo ligy'!$A$15:$G$62,7,FALSE)</f>
        <v>0</v>
      </c>
      <c r="C62" s="63"/>
      <c r="D62" s="66"/>
      <c r="E62" s="69"/>
    </row>
    <row r="63" spans="1:5" ht="13.5" thickBot="1">
      <c r="A63" s="29" t="s">
        <v>60</v>
      </c>
      <c r="B63" s="30">
        <f>VLOOKUP(A63,'Májové střelby - 3. kolo ligy'!$A$15:$G$62,7,FALSE)</f>
        <v>0</v>
      </c>
      <c r="C63" s="71"/>
      <c r="D63" s="72"/>
      <c r="E63" s="73"/>
    </row>
    <row r="64" spans="1:5" s="26" customFormat="1" ht="16.5" customHeight="1" hidden="1" thickBot="1">
      <c r="A64" s="35" t="s">
        <v>58</v>
      </c>
      <c r="B64" s="37" t="s">
        <v>17</v>
      </c>
      <c r="C64" s="37" t="s">
        <v>49</v>
      </c>
      <c r="D64" s="37" t="s">
        <v>50</v>
      </c>
      <c r="E64" s="38" t="s">
        <v>51</v>
      </c>
    </row>
    <row r="65" spans="1:5" ht="12.75" hidden="1">
      <c r="A65" s="39" t="s">
        <v>60</v>
      </c>
      <c r="B65" s="40">
        <f>VLOOKUP(A65,'Májové střelby - 3. kolo ligy'!$A$15:$G$62,7,FALSE)</f>
        <v>0</v>
      </c>
      <c r="C65" s="74">
        <f>(LARGE(B65:B72,1))+(LARGE(B65:B72,2))+(LARGE(B65:B72,3))+(LARGE(B65:B72,4))</f>
        <v>0</v>
      </c>
      <c r="D65" s="75">
        <f>C65/G7*100</f>
        <v>0</v>
      </c>
      <c r="E65" s="76">
        <f>N15</f>
        <v>7</v>
      </c>
    </row>
    <row r="66" spans="1:5" ht="12.75" hidden="1">
      <c r="A66" s="28" t="s">
        <v>60</v>
      </c>
      <c r="B66" s="27">
        <f>VLOOKUP(A66,'Májové střelby - 3. kolo ligy'!$A$15:$G$62,7,FALSE)</f>
        <v>0</v>
      </c>
      <c r="C66" s="63"/>
      <c r="D66" s="66"/>
      <c r="E66" s="69"/>
    </row>
    <row r="67" spans="1:5" ht="12.75" hidden="1">
      <c r="A67" s="28" t="s">
        <v>60</v>
      </c>
      <c r="B67" s="27">
        <f>VLOOKUP(A67,'Májové střelby - 3. kolo ligy'!$A$15:$G$62,7,FALSE)</f>
        <v>0</v>
      </c>
      <c r="C67" s="63"/>
      <c r="D67" s="66"/>
      <c r="E67" s="69"/>
    </row>
    <row r="68" spans="1:5" ht="12.75" hidden="1">
      <c r="A68" s="28" t="s">
        <v>60</v>
      </c>
      <c r="B68" s="27">
        <f>VLOOKUP(A68,'Májové střelby - 3. kolo ligy'!$A$15:$G$62,7,FALSE)</f>
        <v>0</v>
      </c>
      <c r="C68" s="63"/>
      <c r="D68" s="66"/>
      <c r="E68" s="69"/>
    </row>
    <row r="69" spans="1:5" ht="12.75" hidden="1">
      <c r="A69" s="28" t="s">
        <v>60</v>
      </c>
      <c r="B69" s="27">
        <f>VLOOKUP(A69,'Májové střelby - 3. kolo ligy'!$A$15:$G$62,7,FALSE)</f>
        <v>0</v>
      </c>
      <c r="C69" s="63"/>
      <c r="D69" s="66"/>
      <c r="E69" s="69"/>
    </row>
    <row r="70" spans="1:5" ht="12.75" hidden="1">
      <c r="A70" s="28" t="s">
        <v>60</v>
      </c>
      <c r="B70" s="27">
        <f>VLOOKUP(A70,'Májové střelby - 3. kolo ligy'!$A$15:$G$62,7,FALSE)</f>
        <v>0</v>
      </c>
      <c r="C70" s="63"/>
      <c r="D70" s="66"/>
      <c r="E70" s="69"/>
    </row>
    <row r="71" spans="1:5" ht="12.75" hidden="1">
      <c r="A71" s="28" t="s">
        <v>60</v>
      </c>
      <c r="B71" s="27">
        <f>VLOOKUP(A71,'Májové střelby - 3. kolo ligy'!$A$15:$G$62,7,FALSE)</f>
        <v>0</v>
      </c>
      <c r="C71" s="63"/>
      <c r="D71" s="66"/>
      <c r="E71" s="69"/>
    </row>
    <row r="72" spans="1:5" ht="13.5" hidden="1" thickBot="1">
      <c r="A72" s="29" t="s">
        <v>60</v>
      </c>
      <c r="B72" s="30">
        <f>VLOOKUP(A72,'Májové střelby - 3. kolo ligy'!$A$15:$G$62,7,FALSE)</f>
        <v>0</v>
      </c>
      <c r="C72" s="71"/>
      <c r="D72" s="72"/>
      <c r="E72" s="73"/>
    </row>
    <row r="73" spans="1:5" s="26" customFormat="1" ht="16.5" customHeight="1" hidden="1" thickBot="1">
      <c r="A73" s="35" t="s">
        <v>59</v>
      </c>
      <c r="B73" s="36" t="s">
        <v>17</v>
      </c>
      <c r="C73" s="37" t="s">
        <v>49</v>
      </c>
      <c r="D73" s="37" t="s">
        <v>50</v>
      </c>
      <c r="E73" s="38" t="s">
        <v>51</v>
      </c>
    </row>
    <row r="74" spans="1:5" ht="12.75" hidden="1">
      <c r="A74" s="33" t="s">
        <v>60</v>
      </c>
      <c r="B74" s="34">
        <f>VLOOKUP(A74,'Májové střelby - 3. kolo ligy'!$A$15:$G$62,7,FALSE)</f>
        <v>0</v>
      </c>
      <c r="C74" s="62">
        <f>(LARGE(B74:B81,1))+(LARGE(B74:B81,2))+(LARGE(B74:B81,3))+(LARGE(B74:B81,4))</f>
        <v>0</v>
      </c>
      <c r="D74" s="65">
        <f>C74/G7*100</f>
        <v>0</v>
      </c>
      <c r="E74" s="68">
        <f>O15</f>
        <v>7</v>
      </c>
    </row>
    <row r="75" spans="1:5" ht="12.75" hidden="1">
      <c r="A75" s="28" t="s">
        <v>60</v>
      </c>
      <c r="B75" s="27">
        <f>VLOOKUP(A75,'Májové střelby - 3. kolo ligy'!$A$15:$G$62,7,FALSE)</f>
        <v>0</v>
      </c>
      <c r="C75" s="63"/>
      <c r="D75" s="66"/>
      <c r="E75" s="69"/>
    </row>
    <row r="76" spans="1:5" ht="12.75" hidden="1">
      <c r="A76" s="28" t="s">
        <v>60</v>
      </c>
      <c r="B76" s="27">
        <f>VLOOKUP(A76,'Májové střelby - 3. kolo ligy'!$A$15:$G$62,7,FALSE)</f>
        <v>0</v>
      </c>
      <c r="C76" s="63"/>
      <c r="D76" s="66"/>
      <c r="E76" s="69"/>
    </row>
    <row r="77" spans="1:5" ht="12.75" hidden="1">
      <c r="A77" s="28" t="s">
        <v>60</v>
      </c>
      <c r="B77" s="27">
        <f>VLOOKUP(A77,'Májové střelby - 3. kolo ligy'!$A$15:$G$62,7,FALSE)</f>
        <v>0</v>
      </c>
      <c r="C77" s="63"/>
      <c r="D77" s="66"/>
      <c r="E77" s="69"/>
    </row>
    <row r="78" spans="1:5" ht="12.75" hidden="1">
      <c r="A78" s="28" t="s">
        <v>60</v>
      </c>
      <c r="B78" s="27">
        <f>VLOOKUP(A78,'Májové střelby - 3. kolo ligy'!$A$15:$G$62,7,FALSE)</f>
        <v>0</v>
      </c>
      <c r="C78" s="63"/>
      <c r="D78" s="66"/>
      <c r="E78" s="69"/>
    </row>
    <row r="79" spans="1:5" ht="12.75" hidden="1">
      <c r="A79" s="28" t="s">
        <v>60</v>
      </c>
      <c r="B79" s="27">
        <f>VLOOKUP(A79,'Májové střelby - 3. kolo ligy'!$A$15:$G$62,7,FALSE)</f>
        <v>0</v>
      </c>
      <c r="C79" s="63"/>
      <c r="D79" s="66"/>
      <c r="E79" s="69"/>
    </row>
    <row r="80" spans="1:5" ht="12.75" hidden="1">
      <c r="A80" s="28" t="s">
        <v>60</v>
      </c>
      <c r="B80" s="27">
        <f>VLOOKUP(A80,'Májové střelby - 3. kolo ligy'!$A$15:$G$62,7,FALSE)</f>
        <v>0</v>
      </c>
      <c r="C80" s="63"/>
      <c r="D80" s="66"/>
      <c r="E80" s="69"/>
    </row>
    <row r="81" spans="1:5" ht="13.5" hidden="1" thickBot="1">
      <c r="A81" s="29" t="s">
        <v>60</v>
      </c>
      <c r="B81" s="30">
        <f>VLOOKUP(A81,'Májové střelby - 3. kolo ligy'!$A$15:$G$62,7,FALSE)</f>
        <v>0</v>
      </c>
      <c r="C81" s="71"/>
      <c r="D81" s="72"/>
      <c r="E81" s="73"/>
    </row>
  </sheetData>
  <sheetProtection/>
  <mergeCells count="27">
    <mergeCell ref="C74:C81"/>
    <mergeCell ref="D74:D81"/>
    <mergeCell ref="E74:E81"/>
    <mergeCell ref="C56:C63"/>
    <mergeCell ref="D56:D63"/>
    <mergeCell ref="E56:E63"/>
    <mergeCell ref="C65:C72"/>
    <mergeCell ref="D65:D72"/>
    <mergeCell ref="E65:E72"/>
    <mergeCell ref="C38:C45"/>
    <mergeCell ref="D38:D45"/>
    <mergeCell ref="E38:E45"/>
    <mergeCell ref="C47:C54"/>
    <mergeCell ref="D47:D54"/>
    <mergeCell ref="E47:E54"/>
    <mergeCell ref="C20:C27"/>
    <mergeCell ref="D20:D27"/>
    <mergeCell ref="E20:E27"/>
    <mergeCell ref="C29:C36"/>
    <mergeCell ref="D29:D36"/>
    <mergeCell ref="E29:E36"/>
    <mergeCell ref="C2:C9"/>
    <mergeCell ref="D2:D9"/>
    <mergeCell ref="E2:E9"/>
    <mergeCell ref="C11:C18"/>
    <mergeCell ref="D11:D18"/>
    <mergeCell ref="E11:E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2013-04-06T10:19:41Z</cp:lastPrinted>
  <dcterms:created xsi:type="dcterms:W3CDTF">2010-04-02T21:18:54Z</dcterms:created>
  <dcterms:modified xsi:type="dcterms:W3CDTF">2013-04-06T21:21:27Z</dcterms:modified>
  <cp:category/>
  <cp:version/>
  <cp:contentType/>
  <cp:contentStatus/>
</cp:coreProperties>
</file>