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320" windowHeight="11160" tabRatio="701" activeTab="2"/>
  </bookViews>
  <sheets>
    <sheet name="CELKEM" sheetId="3" r:id="rId1"/>
    <sheet name="1.kolo - 2023-12-02" sheetId="1" r:id="rId2"/>
    <sheet name="2.kolo - 2023-12-16" sheetId="2" r:id="rId3"/>
    <sheet name="3.kolo - 2024-01-06" sheetId="4" r:id="rId4"/>
    <sheet name="4.kolo - 2024-01-27" sheetId="5" r:id="rId5"/>
    <sheet name="5.kolo - 2024-02-10" sheetId="6" r:id="rId6"/>
  </sheets>
  <definedNames>
    <definedName name="_xlnm.Print_Titles" localSheetId="1">'1.kolo - 2023-12-02'!$A:$B</definedName>
    <definedName name="_xlnm.Print_Titles" localSheetId="2">'2.kolo - 2023-12-16'!$B:$B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21" i="6" l="1"/>
  <c r="BA21" i="6"/>
  <c r="BG21" i="6" s="1"/>
  <c r="AZ21" i="6"/>
  <c r="AK21" i="6"/>
  <c r="AF21" i="6"/>
  <c r="AE21" i="6"/>
  <c r="S21" i="6"/>
  <c r="N21" i="6"/>
  <c r="T21" i="6" s="1"/>
  <c r="M21" i="6"/>
  <c r="BF20" i="6"/>
  <c r="BA20" i="6"/>
  <c r="AZ20" i="6"/>
  <c r="AK20" i="6"/>
  <c r="AF20" i="6"/>
  <c r="AL20" i="6" s="1"/>
  <c r="AE20" i="6"/>
  <c r="S20" i="6"/>
  <c r="N20" i="6"/>
  <c r="M20" i="6"/>
  <c r="BF19" i="6"/>
  <c r="BA19" i="6"/>
  <c r="BG19" i="6" s="1"/>
  <c r="AZ19" i="6"/>
  <c r="AK19" i="6"/>
  <c r="AF19" i="6"/>
  <c r="AE19" i="6"/>
  <c r="S19" i="6"/>
  <c r="N19" i="6"/>
  <c r="T19" i="6" s="1"/>
  <c r="M19" i="6"/>
  <c r="BF18" i="6"/>
  <c r="BA18" i="6"/>
  <c r="AZ18" i="6"/>
  <c r="AK18" i="6"/>
  <c r="AF18" i="6"/>
  <c r="AL18" i="6" s="1"/>
  <c r="AE18" i="6"/>
  <c r="S18" i="6"/>
  <c r="N18" i="6"/>
  <c r="M18" i="6"/>
  <c r="BF17" i="6"/>
  <c r="BA17" i="6"/>
  <c r="BG17" i="6" s="1"/>
  <c r="AZ17" i="6"/>
  <c r="AK17" i="6"/>
  <c r="AF17" i="6"/>
  <c r="AE17" i="6"/>
  <c r="S17" i="6"/>
  <c r="N17" i="6"/>
  <c r="T17" i="6" s="1"/>
  <c r="M17" i="6"/>
  <c r="BF16" i="6"/>
  <c r="BA16" i="6"/>
  <c r="AZ16" i="6"/>
  <c r="AK16" i="6"/>
  <c r="AF16" i="6"/>
  <c r="AL16" i="6" s="1"/>
  <c r="AE16" i="6"/>
  <c r="S16" i="6"/>
  <c r="N16" i="6"/>
  <c r="M16" i="6"/>
  <c r="BF15" i="6"/>
  <c r="BA15" i="6"/>
  <c r="BG15" i="6" s="1"/>
  <c r="AZ15" i="6"/>
  <c r="AK15" i="6"/>
  <c r="AF15" i="6"/>
  <c r="AE15" i="6"/>
  <c r="S15" i="6"/>
  <c r="N15" i="6"/>
  <c r="T15" i="6" s="1"/>
  <c r="M15" i="6"/>
  <c r="BF14" i="6"/>
  <c r="BA14" i="6"/>
  <c r="AZ14" i="6"/>
  <c r="AK14" i="6"/>
  <c r="AF14" i="6"/>
  <c r="AL14" i="6" s="1"/>
  <c r="AE14" i="6"/>
  <c r="S14" i="6"/>
  <c r="N14" i="6"/>
  <c r="M14" i="6"/>
  <c r="BF13" i="6"/>
  <c r="BA13" i="6"/>
  <c r="BG13" i="6" s="1"/>
  <c r="AZ13" i="6"/>
  <c r="AK13" i="6"/>
  <c r="AF13" i="6"/>
  <c r="AE13" i="6"/>
  <c r="S13" i="6"/>
  <c r="N13" i="6"/>
  <c r="T13" i="6" s="1"/>
  <c r="M13" i="6"/>
  <c r="BF12" i="6"/>
  <c r="BA12" i="6"/>
  <c r="AZ12" i="6"/>
  <c r="AK12" i="6"/>
  <c r="AF12" i="6"/>
  <c r="AL12" i="6" s="1"/>
  <c r="AE12" i="6"/>
  <c r="S12" i="6"/>
  <c r="N12" i="6"/>
  <c r="M12" i="6"/>
  <c r="BF11" i="6"/>
  <c r="BA11" i="6"/>
  <c r="BG11" i="6" s="1"/>
  <c r="AZ11" i="6"/>
  <c r="AK11" i="6"/>
  <c r="AF11" i="6"/>
  <c r="AE11" i="6"/>
  <c r="S11" i="6"/>
  <c r="N11" i="6"/>
  <c r="T11" i="6" s="1"/>
  <c r="M11" i="6"/>
  <c r="BF10" i="6"/>
  <c r="BA10" i="6"/>
  <c r="AZ10" i="6"/>
  <c r="AK10" i="6"/>
  <c r="AF10" i="6"/>
  <c r="AL10" i="6" s="1"/>
  <c r="AE10" i="6"/>
  <c r="S10" i="6"/>
  <c r="N10" i="6"/>
  <c r="M10" i="6"/>
  <c r="BF9" i="6"/>
  <c r="BA9" i="6"/>
  <c r="BG9" i="6" s="1"/>
  <c r="AZ9" i="6"/>
  <c r="AK9" i="6"/>
  <c r="AF9" i="6"/>
  <c r="AE9" i="6"/>
  <c r="S9" i="6"/>
  <c r="N9" i="6"/>
  <c r="T9" i="6" s="1"/>
  <c r="M9" i="6"/>
  <c r="BF8" i="6"/>
  <c r="BA8" i="6"/>
  <c r="AZ8" i="6"/>
  <c r="AK8" i="6"/>
  <c r="AF8" i="6"/>
  <c r="AL8" i="6" s="1"/>
  <c r="AE8" i="6"/>
  <c r="S8" i="6"/>
  <c r="N8" i="6"/>
  <c r="M8" i="6"/>
  <c r="BF7" i="6"/>
  <c r="BA7" i="6"/>
  <c r="BG7" i="6" s="1"/>
  <c r="AZ7" i="6"/>
  <c r="AK7" i="6"/>
  <c r="AF7" i="6"/>
  <c r="AE7" i="6"/>
  <c r="S7" i="6"/>
  <c r="N7" i="6"/>
  <c r="T7" i="6" s="1"/>
  <c r="M7" i="6"/>
  <c r="BF6" i="6"/>
  <c r="BA6" i="6"/>
  <c r="AZ6" i="6"/>
  <c r="AK6" i="6"/>
  <c r="AF6" i="6"/>
  <c r="AE6" i="6"/>
  <c r="S6" i="6"/>
  <c r="N6" i="6"/>
  <c r="M6" i="6"/>
  <c r="BF5" i="6"/>
  <c r="BA5" i="6"/>
  <c r="AZ5" i="6"/>
  <c r="AK5" i="6"/>
  <c r="AF5" i="6"/>
  <c r="AE5" i="6"/>
  <c r="S5" i="6"/>
  <c r="N5" i="6"/>
  <c r="M5" i="6"/>
  <c r="BF21" i="5"/>
  <c r="BA21" i="5"/>
  <c r="BG21" i="5" s="1"/>
  <c r="AZ21" i="5"/>
  <c r="AK21" i="5"/>
  <c r="AF21" i="5"/>
  <c r="AE21" i="5"/>
  <c r="S21" i="5"/>
  <c r="N21" i="5"/>
  <c r="T21" i="5" s="1"/>
  <c r="M21" i="5"/>
  <c r="BF20" i="5"/>
  <c r="BA20" i="5"/>
  <c r="AZ20" i="5"/>
  <c r="AK20" i="5"/>
  <c r="AF20" i="5"/>
  <c r="AL20" i="5" s="1"/>
  <c r="AE20" i="5"/>
  <c r="S20" i="5"/>
  <c r="N20" i="5"/>
  <c r="M20" i="5"/>
  <c r="BF19" i="5"/>
  <c r="BA19" i="5"/>
  <c r="BG19" i="5" s="1"/>
  <c r="AZ19" i="5"/>
  <c r="AK19" i="5"/>
  <c r="AF19" i="5"/>
  <c r="AE19" i="5"/>
  <c r="S19" i="5"/>
  <c r="N19" i="5"/>
  <c r="T19" i="5" s="1"/>
  <c r="M19" i="5"/>
  <c r="BF18" i="5"/>
  <c r="BA18" i="5"/>
  <c r="AZ18" i="5"/>
  <c r="AK18" i="5"/>
  <c r="AF18" i="5"/>
  <c r="AL18" i="5" s="1"/>
  <c r="AE18" i="5"/>
  <c r="S18" i="5"/>
  <c r="N18" i="5"/>
  <c r="M18" i="5"/>
  <c r="BF17" i="5"/>
  <c r="BA17" i="5"/>
  <c r="BG17" i="5" s="1"/>
  <c r="AZ17" i="5"/>
  <c r="AK17" i="5"/>
  <c r="AF17" i="5"/>
  <c r="AE17" i="5"/>
  <c r="S17" i="5"/>
  <c r="N17" i="5"/>
  <c r="T17" i="5" s="1"/>
  <c r="M17" i="5"/>
  <c r="BF16" i="5"/>
  <c r="BA16" i="5"/>
  <c r="AZ16" i="5"/>
  <c r="AK16" i="5"/>
  <c r="AF16" i="5"/>
  <c r="AL16" i="5" s="1"/>
  <c r="AE16" i="5"/>
  <c r="S16" i="5"/>
  <c r="N16" i="5"/>
  <c r="M16" i="5"/>
  <c r="BF15" i="5"/>
  <c r="BA15" i="5"/>
  <c r="BG15" i="5" s="1"/>
  <c r="AZ15" i="5"/>
  <c r="AK15" i="5"/>
  <c r="AF15" i="5"/>
  <c r="AE15" i="5"/>
  <c r="S15" i="5"/>
  <c r="N15" i="5"/>
  <c r="T15" i="5" s="1"/>
  <c r="M15" i="5"/>
  <c r="BF14" i="5"/>
  <c r="BA14" i="5"/>
  <c r="AZ14" i="5"/>
  <c r="AK14" i="5"/>
  <c r="AF14" i="5"/>
  <c r="AL14" i="5" s="1"/>
  <c r="AE14" i="5"/>
  <c r="S14" i="5"/>
  <c r="N14" i="5"/>
  <c r="M14" i="5"/>
  <c r="BF13" i="5"/>
  <c r="BA13" i="5"/>
  <c r="BG13" i="5" s="1"/>
  <c r="AZ13" i="5"/>
  <c r="AK13" i="5"/>
  <c r="AF13" i="5"/>
  <c r="AE13" i="5"/>
  <c r="S13" i="5"/>
  <c r="N13" i="5"/>
  <c r="T13" i="5" s="1"/>
  <c r="M13" i="5"/>
  <c r="BF12" i="5"/>
  <c r="BA12" i="5"/>
  <c r="AZ12" i="5"/>
  <c r="AK12" i="5"/>
  <c r="AF12" i="5"/>
  <c r="AL12" i="5" s="1"/>
  <c r="AE12" i="5"/>
  <c r="S12" i="5"/>
  <c r="N12" i="5"/>
  <c r="M12" i="5"/>
  <c r="BF11" i="5"/>
  <c r="BA11" i="5"/>
  <c r="BG11" i="5" s="1"/>
  <c r="AZ11" i="5"/>
  <c r="AK11" i="5"/>
  <c r="AF11" i="5"/>
  <c r="AE11" i="5"/>
  <c r="S11" i="5"/>
  <c r="N11" i="5"/>
  <c r="T11" i="5" s="1"/>
  <c r="M11" i="5"/>
  <c r="BF10" i="5"/>
  <c r="BA10" i="5"/>
  <c r="AZ10" i="5"/>
  <c r="AK10" i="5"/>
  <c r="AF10" i="5"/>
  <c r="AL10" i="5" s="1"/>
  <c r="AE10" i="5"/>
  <c r="S10" i="5"/>
  <c r="N10" i="5"/>
  <c r="M10" i="5"/>
  <c r="BF9" i="5"/>
  <c r="BA9" i="5"/>
  <c r="BG9" i="5" s="1"/>
  <c r="AZ9" i="5"/>
  <c r="AK9" i="5"/>
  <c r="AF9" i="5"/>
  <c r="AE9" i="5"/>
  <c r="S9" i="5"/>
  <c r="N9" i="5"/>
  <c r="T9" i="5" s="1"/>
  <c r="M9" i="5"/>
  <c r="BF8" i="5"/>
  <c r="BA8" i="5"/>
  <c r="AZ8" i="5"/>
  <c r="AK8" i="5"/>
  <c r="AF8" i="5"/>
  <c r="AL8" i="5" s="1"/>
  <c r="AE8" i="5"/>
  <c r="S8" i="5"/>
  <c r="N8" i="5"/>
  <c r="M8" i="5"/>
  <c r="BF7" i="5"/>
  <c r="BA7" i="5"/>
  <c r="BG7" i="5" s="1"/>
  <c r="AZ7" i="5"/>
  <c r="AK7" i="5"/>
  <c r="AF7" i="5"/>
  <c r="AE7" i="5"/>
  <c r="S7" i="5"/>
  <c r="N7" i="5"/>
  <c r="T7" i="5" s="1"/>
  <c r="M7" i="5"/>
  <c r="BF6" i="5"/>
  <c r="BA6" i="5"/>
  <c r="AZ6" i="5"/>
  <c r="AK6" i="5"/>
  <c r="AF6" i="5"/>
  <c r="AL6" i="5" s="1"/>
  <c r="AE6" i="5"/>
  <c r="S6" i="5"/>
  <c r="N6" i="5"/>
  <c r="M6" i="5"/>
  <c r="BF5" i="5"/>
  <c r="BA5" i="5"/>
  <c r="BG5" i="5" s="1"/>
  <c r="AZ5" i="5"/>
  <c r="AK5" i="5"/>
  <c r="AF5" i="5"/>
  <c r="AE5" i="5"/>
  <c r="S5" i="5"/>
  <c r="N5" i="5"/>
  <c r="T5" i="5" s="1"/>
  <c r="M5" i="5"/>
  <c r="BF21" i="4"/>
  <c r="BA21" i="4"/>
  <c r="AZ21" i="4"/>
  <c r="AK21" i="4"/>
  <c r="AF21" i="4"/>
  <c r="AL21" i="4" s="1"/>
  <c r="AE21" i="4"/>
  <c r="S21" i="4"/>
  <c r="N21" i="4"/>
  <c r="M21" i="4"/>
  <c r="BF20" i="4"/>
  <c r="BA20" i="4"/>
  <c r="BG20" i="4" s="1"/>
  <c r="AZ20" i="4"/>
  <c r="AK20" i="4"/>
  <c r="AF20" i="4"/>
  <c r="AE20" i="4"/>
  <c r="S20" i="4"/>
  <c r="N20" i="4"/>
  <c r="T20" i="4" s="1"/>
  <c r="M20" i="4"/>
  <c r="BF19" i="4"/>
  <c r="BA19" i="4"/>
  <c r="AZ19" i="4"/>
  <c r="AK19" i="4"/>
  <c r="AF19" i="4"/>
  <c r="AL19" i="4" s="1"/>
  <c r="AE19" i="4"/>
  <c r="S19" i="4"/>
  <c r="N19" i="4"/>
  <c r="M19" i="4"/>
  <c r="BF18" i="4"/>
  <c r="BA18" i="4"/>
  <c r="BG18" i="4" s="1"/>
  <c r="AZ18" i="4"/>
  <c r="AK18" i="4"/>
  <c r="AF18" i="4"/>
  <c r="AE18" i="4"/>
  <c r="S18" i="4"/>
  <c r="N18" i="4"/>
  <c r="T18" i="4" s="1"/>
  <c r="M18" i="4"/>
  <c r="BF17" i="4"/>
  <c r="BA17" i="4"/>
  <c r="AZ17" i="4"/>
  <c r="AK17" i="4"/>
  <c r="AF17" i="4"/>
  <c r="AL17" i="4" s="1"/>
  <c r="AE17" i="4"/>
  <c r="S17" i="4"/>
  <c r="N17" i="4"/>
  <c r="M17" i="4"/>
  <c r="BF16" i="4"/>
  <c r="BA16" i="4"/>
  <c r="BG16" i="4" s="1"/>
  <c r="AZ16" i="4"/>
  <c r="AK16" i="4"/>
  <c r="AF16" i="4"/>
  <c r="AE16" i="4"/>
  <c r="S16" i="4"/>
  <c r="N16" i="4"/>
  <c r="T16" i="4" s="1"/>
  <c r="M16" i="4"/>
  <c r="BF15" i="4"/>
  <c r="BA15" i="4"/>
  <c r="AZ15" i="4"/>
  <c r="AK15" i="4"/>
  <c r="AF15" i="4"/>
  <c r="AL15" i="4" s="1"/>
  <c r="AE15" i="4"/>
  <c r="S15" i="4"/>
  <c r="N15" i="4"/>
  <c r="M15" i="4"/>
  <c r="BF14" i="4"/>
  <c r="BA14" i="4"/>
  <c r="BG14" i="4" s="1"/>
  <c r="AZ14" i="4"/>
  <c r="AK14" i="4"/>
  <c r="AF14" i="4"/>
  <c r="AE14" i="4"/>
  <c r="S14" i="4"/>
  <c r="N14" i="4"/>
  <c r="T14" i="4" s="1"/>
  <c r="M14" i="4"/>
  <c r="BF13" i="4"/>
  <c r="BA13" i="4"/>
  <c r="AZ13" i="4"/>
  <c r="AK13" i="4"/>
  <c r="AF13" i="4"/>
  <c r="AL13" i="4" s="1"/>
  <c r="AE13" i="4"/>
  <c r="S13" i="4"/>
  <c r="N13" i="4"/>
  <c r="M13" i="4"/>
  <c r="BF12" i="4"/>
  <c r="BA12" i="4"/>
  <c r="BG12" i="4" s="1"/>
  <c r="AZ12" i="4"/>
  <c r="AK12" i="4"/>
  <c r="AF12" i="4"/>
  <c r="AE12" i="4"/>
  <c r="S12" i="4"/>
  <c r="N12" i="4"/>
  <c r="T12" i="4" s="1"/>
  <c r="M12" i="4"/>
  <c r="BF11" i="4"/>
  <c r="BA11" i="4"/>
  <c r="AZ11" i="4"/>
  <c r="AK11" i="4"/>
  <c r="AF11" i="4"/>
  <c r="AL11" i="4" s="1"/>
  <c r="AE11" i="4"/>
  <c r="S11" i="4"/>
  <c r="N11" i="4"/>
  <c r="M11" i="4"/>
  <c r="BF10" i="4"/>
  <c r="BA10" i="4"/>
  <c r="BG10" i="4" s="1"/>
  <c r="AZ10" i="4"/>
  <c r="AK10" i="4"/>
  <c r="AF10" i="4"/>
  <c r="AE10" i="4"/>
  <c r="S10" i="4"/>
  <c r="N10" i="4"/>
  <c r="T10" i="4" s="1"/>
  <c r="M10" i="4"/>
  <c r="BF9" i="4"/>
  <c r="BA9" i="4"/>
  <c r="AZ9" i="4"/>
  <c r="AK9" i="4"/>
  <c r="AF9" i="4"/>
  <c r="AL9" i="4" s="1"/>
  <c r="AE9" i="4"/>
  <c r="S9" i="4"/>
  <c r="N9" i="4"/>
  <c r="M9" i="4"/>
  <c r="BF8" i="4"/>
  <c r="BA8" i="4"/>
  <c r="BG8" i="4" s="1"/>
  <c r="AZ8" i="4"/>
  <c r="AK8" i="4"/>
  <c r="AF8" i="4"/>
  <c r="AE8" i="4"/>
  <c r="S8" i="4"/>
  <c r="N8" i="4"/>
  <c r="T8" i="4" s="1"/>
  <c r="M8" i="4"/>
  <c r="BF7" i="4"/>
  <c r="BA7" i="4"/>
  <c r="AZ7" i="4"/>
  <c r="AK7" i="4"/>
  <c r="AF7" i="4"/>
  <c r="AL7" i="4" s="1"/>
  <c r="AE7" i="4"/>
  <c r="S7" i="4"/>
  <c r="N7" i="4"/>
  <c r="M7" i="4"/>
  <c r="BF6" i="4"/>
  <c r="BA6" i="4"/>
  <c r="BG6" i="4" s="1"/>
  <c r="AZ6" i="4"/>
  <c r="AK6" i="4"/>
  <c r="AF6" i="4"/>
  <c r="AE6" i="4"/>
  <c r="S6" i="4"/>
  <c r="N6" i="4"/>
  <c r="T6" i="4" s="1"/>
  <c r="M6" i="4"/>
  <c r="BF5" i="4"/>
  <c r="BA5" i="4"/>
  <c r="AZ5" i="4"/>
  <c r="AK5" i="4"/>
  <c r="AF5" i="4"/>
  <c r="AL5" i="4" s="1"/>
  <c r="AE5" i="4"/>
  <c r="S5" i="4"/>
  <c r="N5" i="4"/>
  <c r="M5" i="4"/>
  <c r="BF21" i="2"/>
  <c r="BA21" i="2"/>
  <c r="BG21" i="2" s="1"/>
  <c r="AZ21" i="2"/>
  <c r="AK21" i="2"/>
  <c r="AF21" i="2"/>
  <c r="AE21" i="2"/>
  <c r="S21" i="2"/>
  <c r="N21" i="2"/>
  <c r="T21" i="2" s="1"/>
  <c r="M21" i="2"/>
  <c r="BF20" i="2"/>
  <c r="BA20" i="2"/>
  <c r="AZ20" i="2"/>
  <c r="AK20" i="2"/>
  <c r="AF20" i="2"/>
  <c r="AL20" i="2" s="1"/>
  <c r="AE20" i="2"/>
  <c r="S20" i="2"/>
  <c r="N20" i="2"/>
  <c r="M20" i="2"/>
  <c r="BF19" i="2"/>
  <c r="BA19" i="2"/>
  <c r="BG19" i="2" s="1"/>
  <c r="AZ19" i="2"/>
  <c r="AK19" i="2"/>
  <c r="AF19" i="2"/>
  <c r="AE19" i="2"/>
  <c r="S19" i="2"/>
  <c r="N19" i="2"/>
  <c r="M19" i="2"/>
  <c r="BF18" i="2"/>
  <c r="BA18" i="2"/>
  <c r="AZ18" i="2"/>
  <c r="AK18" i="2"/>
  <c r="AF18" i="2"/>
  <c r="AE18" i="2"/>
  <c r="S18" i="2"/>
  <c r="N18" i="2"/>
  <c r="M18" i="2"/>
  <c r="BF17" i="2"/>
  <c r="BA17" i="2"/>
  <c r="BG17" i="2" s="1"/>
  <c r="AZ17" i="2"/>
  <c r="AK17" i="2"/>
  <c r="AF17" i="2"/>
  <c r="AE17" i="2"/>
  <c r="S17" i="2"/>
  <c r="N17" i="2"/>
  <c r="T17" i="2" s="1"/>
  <c r="M17" i="2"/>
  <c r="BF16" i="2"/>
  <c r="BA16" i="2"/>
  <c r="AZ16" i="2"/>
  <c r="AK16" i="2"/>
  <c r="AF16" i="2"/>
  <c r="AL16" i="2" s="1"/>
  <c r="AE16" i="2"/>
  <c r="S16" i="2"/>
  <c r="N16" i="2"/>
  <c r="M16" i="2"/>
  <c r="BF15" i="2"/>
  <c r="BA15" i="2"/>
  <c r="BG15" i="2" s="1"/>
  <c r="AZ15" i="2"/>
  <c r="AK15" i="2"/>
  <c r="AF15" i="2"/>
  <c r="AE15" i="2"/>
  <c r="S15" i="2"/>
  <c r="N15" i="2"/>
  <c r="T15" i="2" s="1"/>
  <c r="M15" i="2"/>
  <c r="BF14" i="2"/>
  <c r="BA14" i="2"/>
  <c r="AZ14" i="2"/>
  <c r="AK14" i="2"/>
  <c r="AF14" i="2"/>
  <c r="AE14" i="2"/>
  <c r="S14" i="2"/>
  <c r="N14" i="2"/>
  <c r="M14" i="2"/>
  <c r="BF13" i="2"/>
  <c r="BA13" i="2"/>
  <c r="BG13" i="2" s="1"/>
  <c r="AZ13" i="2"/>
  <c r="AK13" i="2"/>
  <c r="AF13" i="2"/>
  <c r="AE13" i="2"/>
  <c r="S13" i="2"/>
  <c r="N13" i="2"/>
  <c r="T13" i="2" s="1"/>
  <c r="M13" i="2"/>
  <c r="BF12" i="2"/>
  <c r="BA12" i="2"/>
  <c r="AZ12" i="2"/>
  <c r="AK12" i="2"/>
  <c r="AF12" i="2"/>
  <c r="AE12" i="2"/>
  <c r="S12" i="2"/>
  <c r="N12" i="2"/>
  <c r="M12" i="2"/>
  <c r="BF11" i="2"/>
  <c r="BA11" i="2"/>
  <c r="BG11" i="2" s="1"/>
  <c r="AZ11" i="2"/>
  <c r="AK11" i="2"/>
  <c r="AF11" i="2"/>
  <c r="AE11" i="2"/>
  <c r="S11" i="2"/>
  <c r="N11" i="2"/>
  <c r="M11" i="2"/>
  <c r="BF10" i="2"/>
  <c r="BA10" i="2"/>
  <c r="AZ10" i="2"/>
  <c r="AK10" i="2"/>
  <c r="AF10" i="2"/>
  <c r="AE10" i="2"/>
  <c r="S10" i="2"/>
  <c r="N10" i="2"/>
  <c r="M10" i="2"/>
  <c r="BF9" i="2"/>
  <c r="BA9" i="2"/>
  <c r="BG9" i="2" s="1"/>
  <c r="AZ9" i="2"/>
  <c r="AK9" i="2"/>
  <c r="AF9" i="2"/>
  <c r="AE9" i="2"/>
  <c r="S9" i="2"/>
  <c r="N9" i="2"/>
  <c r="M9" i="2"/>
  <c r="BF8" i="2"/>
  <c r="BA8" i="2"/>
  <c r="AZ8" i="2"/>
  <c r="AK8" i="2"/>
  <c r="AF8" i="2"/>
  <c r="AL8" i="2" s="1"/>
  <c r="AE8" i="2"/>
  <c r="S8" i="2"/>
  <c r="N8" i="2"/>
  <c r="M8" i="2"/>
  <c r="BF7" i="2"/>
  <c r="BA7" i="2"/>
  <c r="AZ7" i="2"/>
  <c r="AK7" i="2"/>
  <c r="AF7" i="2"/>
  <c r="AE7" i="2"/>
  <c r="S7" i="2"/>
  <c r="N7" i="2"/>
  <c r="M7" i="2"/>
  <c r="BF6" i="2"/>
  <c r="BA6" i="2"/>
  <c r="AZ6" i="2"/>
  <c r="AK6" i="2"/>
  <c r="AF6" i="2"/>
  <c r="AL6" i="2" s="1"/>
  <c r="AE6" i="2"/>
  <c r="S6" i="2"/>
  <c r="N6" i="2"/>
  <c r="M6" i="2"/>
  <c r="BF5" i="2"/>
  <c r="BA5" i="2"/>
  <c r="AZ5" i="2"/>
  <c r="AK5" i="2"/>
  <c r="AF5" i="2"/>
  <c r="AE5" i="2"/>
  <c r="S5" i="2"/>
  <c r="N5" i="2"/>
  <c r="M5" i="2"/>
  <c r="BF21" i="1"/>
  <c r="BF20" i="1"/>
  <c r="BF19" i="1"/>
  <c r="BF18" i="1"/>
  <c r="BF17" i="1"/>
  <c r="BF16" i="1"/>
  <c r="BF15" i="1"/>
  <c r="BF14" i="1"/>
  <c r="BF12" i="1"/>
  <c r="BF11" i="1"/>
  <c r="BF10" i="1"/>
  <c r="BF9" i="1"/>
  <c r="BF8" i="1"/>
  <c r="BF7" i="1"/>
  <c r="BF6" i="1"/>
  <c r="BF5" i="1"/>
  <c r="AK21" i="1"/>
  <c r="AK20" i="1"/>
  <c r="AK19" i="1"/>
  <c r="AK18" i="1"/>
  <c r="AK17" i="1"/>
  <c r="AK16" i="1"/>
  <c r="AK15" i="1"/>
  <c r="AK14" i="1"/>
  <c r="AK13" i="1"/>
  <c r="AK11" i="1"/>
  <c r="AK10" i="1"/>
  <c r="AK9" i="1"/>
  <c r="AK8" i="1"/>
  <c r="AK7" i="1"/>
  <c r="AK6" i="1"/>
  <c r="AK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5" i="1"/>
  <c r="T7" i="2" l="1"/>
  <c r="AM7" i="2" s="1"/>
  <c r="BG7" i="2"/>
  <c r="BG5" i="2"/>
  <c r="T19" i="2"/>
  <c r="T11" i="2"/>
  <c r="T9" i="2"/>
  <c r="AM9" i="2" s="1"/>
  <c r="T5" i="2"/>
  <c r="AL18" i="2"/>
  <c r="AL10" i="2"/>
  <c r="AL14" i="2"/>
  <c r="AL12" i="2"/>
  <c r="BG5" i="6"/>
  <c r="BH5" i="6" s="1"/>
  <c r="AL6" i="6"/>
  <c r="T5" i="6"/>
  <c r="AL5" i="2"/>
  <c r="T6" i="2"/>
  <c r="AM6" i="2" s="1"/>
  <c r="BG6" i="2"/>
  <c r="AL7" i="2"/>
  <c r="T8" i="2"/>
  <c r="AM8" i="2" s="1"/>
  <c r="BG8" i="2"/>
  <c r="AL9" i="2"/>
  <c r="T10" i="2"/>
  <c r="AM10" i="2" s="1"/>
  <c r="BG10" i="2"/>
  <c r="AL11" i="2"/>
  <c r="T12" i="2"/>
  <c r="AM12" i="2" s="1"/>
  <c r="BG12" i="2"/>
  <c r="AL13" i="2"/>
  <c r="T14" i="2"/>
  <c r="AM14" i="2" s="1"/>
  <c r="BG14" i="2"/>
  <c r="AL15" i="2"/>
  <c r="T16" i="2"/>
  <c r="AM16" i="2" s="1"/>
  <c r="BG16" i="2"/>
  <c r="AL17" i="2"/>
  <c r="T18" i="2"/>
  <c r="AM18" i="2" s="1"/>
  <c r="BG18" i="2"/>
  <c r="AL19" i="2"/>
  <c r="T20" i="2"/>
  <c r="AM20" i="2" s="1"/>
  <c r="BG20" i="2"/>
  <c r="AL21" i="2"/>
  <c r="T5" i="4"/>
  <c r="BG5" i="4"/>
  <c r="AL6" i="4"/>
  <c r="T7" i="4"/>
  <c r="BG7" i="4"/>
  <c r="AL8" i="4"/>
  <c r="T9" i="4"/>
  <c r="BG9" i="4"/>
  <c r="AL10" i="4"/>
  <c r="AM10" i="4" s="1"/>
  <c r="T11" i="4"/>
  <c r="BG11" i="4"/>
  <c r="AL12" i="4"/>
  <c r="T13" i="4"/>
  <c r="BG13" i="4"/>
  <c r="AL14" i="4"/>
  <c r="AM14" i="4" s="1"/>
  <c r="T15" i="4"/>
  <c r="BG15" i="4"/>
  <c r="AL16" i="4"/>
  <c r="T17" i="4"/>
  <c r="BG17" i="4"/>
  <c r="AL18" i="4"/>
  <c r="AM18" i="4" s="1"/>
  <c r="T19" i="4"/>
  <c r="BG19" i="4"/>
  <c r="AL20" i="4"/>
  <c r="T21" i="4"/>
  <c r="BG21" i="4"/>
  <c r="AM6" i="4"/>
  <c r="AM8" i="4"/>
  <c r="AM12" i="4"/>
  <c r="AM16" i="4"/>
  <c r="AM20" i="4"/>
  <c r="AL5" i="5"/>
  <c r="AM5" i="5" s="1"/>
  <c r="AO6" i="5" s="1"/>
  <c r="T6" i="5"/>
  <c r="AM6" i="5" s="1"/>
  <c r="BG6" i="5"/>
  <c r="BH5" i="5" s="1"/>
  <c r="AL7" i="5"/>
  <c r="T8" i="5"/>
  <c r="AM8" i="5" s="1"/>
  <c r="BG8" i="5"/>
  <c r="AL9" i="5"/>
  <c r="T10" i="5"/>
  <c r="AM10" i="5" s="1"/>
  <c r="BG10" i="5"/>
  <c r="AL11" i="5"/>
  <c r="T12" i="5"/>
  <c r="AM12" i="5" s="1"/>
  <c r="BG12" i="5"/>
  <c r="AL13" i="5"/>
  <c r="T14" i="5"/>
  <c r="AM14" i="5" s="1"/>
  <c r="BG14" i="5"/>
  <c r="AL15" i="5"/>
  <c r="T16" i="5"/>
  <c r="AM16" i="5" s="1"/>
  <c r="BG16" i="5"/>
  <c r="AL17" i="5"/>
  <c r="T18" i="5"/>
  <c r="AM18" i="5" s="1"/>
  <c r="BG18" i="5"/>
  <c r="AL19" i="5"/>
  <c r="T20" i="5"/>
  <c r="AM20" i="5" s="1"/>
  <c r="BG20" i="5"/>
  <c r="AL21" i="5"/>
  <c r="AL5" i="6"/>
  <c r="AM5" i="6" s="1"/>
  <c r="T6" i="6"/>
  <c r="AM6" i="6" s="1"/>
  <c r="BG6" i="6"/>
  <c r="BH20" i="6" s="1"/>
  <c r="AL7" i="6"/>
  <c r="T8" i="6"/>
  <c r="AM8" i="6" s="1"/>
  <c r="BG8" i="6"/>
  <c r="AL9" i="6"/>
  <c r="AM9" i="6" s="1"/>
  <c r="T10" i="6"/>
  <c r="AM10" i="6" s="1"/>
  <c r="BG10" i="6"/>
  <c r="BH10" i="6" s="1"/>
  <c r="AL11" i="6"/>
  <c r="T12" i="6"/>
  <c r="AM12" i="6" s="1"/>
  <c r="BG12" i="6"/>
  <c r="AL13" i="6"/>
  <c r="AM13" i="6" s="1"/>
  <c r="T14" i="6"/>
  <c r="AM14" i="6" s="1"/>
  <c r="BG14" i="6"/>
  <c r="BH14" i="6" s="1"/>
  <c r="AL15" i="6"/>
  <c r="T16" i="6"/>
  <c r="AM16" i="6" s="1"/>
  <c r="BG16" i="6"/>
  <c r="AL17" i="6"/>
  <c r="AM17" i="6" s="1"/>
  <c r="T18" i="6"/>
  <c r="AM18" i="6" s="1"/>
  <c r="BG18" i="6"/>
  <c r="BH18" i="6" s="1"/>
  <c r="AL19" i="6"/>
  <c r="T20" i="6"/>
  <c r="AM20" i="6" s="1"/>
  <c r="BG20" i="6"/>
  <c r="AL21" i="6"/>
  <c r="AM21" i="6" s="1"/>
  <c r="AM7" i="6"/>
  <c r="BH9" i="6"/>
  <c r="AM11" i="6"/>
  <c r="BH11" i="6"/>
  <c r="AM15" i="6"/>
  <c r="BH17" i="6"/>
  <c r="AM19" i="6"/>
  <c r="BH19" i="6"/>
  <c r="BH8" i="6"/>
  <c r="BH16" i="6"/>
  <c r="AM7" i="5"/>
  <c r="AM9" i="5"/>
  <c r="AM11" i="5"/>
  <c r="AM13" i="5"/>
  <c r="AM15" i="5"/>
  <c r="AM17" i="5"/>
  <c r="AM19" i="5"/>
  <c r="BH19" i="5"/>
  <c r="AM21" i="5"/>
  <c r="BH21" i="5"/>
  <c r="BH8" i="5"/>
  <c r="BH10" i="5"/>
  <c r="BH12" i="5"/>
  <c r="BH14" i="5"/>
  <c r="BH16" i="5"/>
  <c r="BH18" i="5"/>
  <c r="BH20" i="5"/>
  <c r="AM5" i="4"/>
  <c r="AM7" i="4"/>
  <c r="AM9" i="4"/>
  <c r="AM11" i="4"/>
  <c r="AM13" i="4"/>
  <c r="AM15" i="4"/>
  <c r="AM17" i="4"/>
  <c r="AM19" i="4"/>
  <c r="AM21" i="4"/>
  <c r="AM5" i="2"/>
  <c r="AM11" i="2"/>
  <c r="AM13" i="2"/>
  <c r="AM15" i="2"/>
  <c r="AM17" i="2"/>
  <c r="AM19" i="2"/>
  <c r="AM21" i="2"/>
  <c r="O19" i="3"/>
  <c r="O15" i="3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AO21" i="2" l="1"/>
  <c r="AO6" i="2"/>
  <c r="BH18" i="2"/>
  <c r="BH14" i="2"/>
  <c r="BH10" i="2"/>
  <c r="BH6" i="2"/>
  <c r="BH12" i="6"/>
  <c r="BH21" i="6"/>
  <c r="BH15" i="6"/>
  <c r="BH13" i="6"/>
  <c r="BH7" i="6"/>
  <c r="AO21" i="6"/>
  <c r="BH17" i="5"/>
  <c r="BH15" i="5"/>
  <c r="BH13" i="5"/>
  <c r="BH11" i="5"/>
  <c r="BH9" i="5"/>
  <c r="BH7" i="5"/>
  <c r="AO21" i="5"/>
  <c r="BH19" i="4"/>
  <c r="BH15" i="4"/>
  <c r="BH11" i="4"/>
  <c r="BH6" i="4"/>
  <c r="AO18" i="4"/>
  <c r="AO14" i="2"/>
  <c r="AO18" i="2"/>
  <c r="AO10" i="2"/>
  <c r="AO20" i="2"/>
  <c r="AO16" i="2"/>
  <c r="AO12" i="2"/>
  <c r="BH20" i="2"/>
  <c r="BH16" i="2"/>
  <c r="BH12" i="2"/>
  <c r="BH8" i="2"/>
  <c r="BH21" i="2"/>
  <c r="BH19" i="2"/>
  <c r="BH17" i="2"/>
  <c r="BH15" i="2"/>
  <c r="BH13" i="2"/>
  <c r="BH11" i="2"/>
  <c r="BH9" i="2"/>
  <c r="BH7" i="2"/>
  <c r="BH5" i="2"/>
  <c r="AO14" i="4"/>
  <c r="AO8" i="4"/>
  <c r="AO20" i="4"/>
  <c r="AO10" i="4"/>
  <c r="AO12" i="4"/>
  <c r="AO16" i="4"/>
  <c r="AO21" i="4"/>
  <c r="BH20" i="4"/>
  <c r="BH18" i="4"/>
  <c r="BH16" i="4"/>
  <c r="BH14" i="4"/>
  <c r="BH12" i="4"/>
  <c r="BH10" i="4"/>
  <c r="BH8" i="4"/>
  <c r="BH21" i="4"/>
  <c r="BH17" i="4"/>
  <c r="BH13" i="4"/>
  <c r="BH9" i="4"/>
  <c r="BH7" i="4"/>
  <c r="BH5" i="4"/>
  <c r="AO20" i="5"/>
  <c r="AO10" i="5"/>
  <c r="AO8" i="5"/>
  <c r="BH6" i="5"/>
  <c r="AO18" i="6"/>
  <c r="AO12" i="6"/>
  <c r="AO6" i="6"/>
  <c r="BH6" i="6"/>
  <c r="AO19" i="6"/>
  <c r="AO14" i="6"/>
  <c r="AO8" i="6"/>
  <c r="AO20" i="6"/>
  <c r="AO16" i="6"/>
  <c r="AO10" i="6"/>
  <c r="AO17" i="6"/>
  <c r="AO15" i="6"/>
  <c r="AO13" i="6"/>
  <c r="AO11" i="6"/>
  <c r="AO9" i="6"/>
  <c r="AO7" i="6"/>
  <c r="AO5" i="6"/>
  <c r="AO18" i="5"/>
  <c r="AO16" i="5"/>
  <c r="AO14" i="5"/>
  <c r="AO12" i="5"/>
  <c r="AO19" i="5"/>
  <c r="AO17" i="5"/>
  <c r="AO15" i="5"/>
  <c r="AO13" i="5"/>
  <c r="AO11" i="5"/>
  <c r="AO9" i="5"/>
  <c r="AO7" i="5"/>
  <c r="AO5" i="5"/>
  <c r="AO19" i="4"/>
  <c r="AO17" i="4"/>
  <c r="AO15" i="4"/>
  <c r="AO13" i="4"/>
  <c r="AO11" i="4"/>
  <c r="AO9" i="4"/>
  <c r="AO7" i="4"/>
  <c r="AO5" i="4"/>
  <c r="AO6" i="4"/>
  <c r="AO19" i="2"/>
  <c r="AO17" i="2"/>
  <c r="AO15" i="2"/>
  <c r="AO13" i="2"/>
  <c r="AO11" i="2"/>
  <c r="AO9" i="2"/>
  <c r="AO7" i="2"/>
  <c r="AO5" i="2"/>
  <c r="AO8" i="2"/>
  <c r="O14" i="3"/>
  <c r="O6" i="3"/>
  <c r="O10" i="3"/>
  <c r="O11" i="3"/>
  <c r="O12" i="3"/>
  <c r="O13" i="3"/>
  <c r="O21" i="3"/>
  <c r="O17" i="3"/>
  <c r="O16" i="3"/>
  <c r="O18" i="3"/>
  <c r="O20" i="3"/>
  <c r="O5" i="3"/>
  <c r="O7" i="3"/>
  <c r="O8" i="3"/>
  <c r="O9" i="3"/>
  <c r="AZ20" i="1"/>
  <c r="BA20" i="1"/>
  <c r="AZ21" i="1"/>
  <c r="BA21" i="1"/>
  <c r="E12" i="3" l="1"/>
  <c r="E9" i="3"/>
  <c r="E18" i="3"/>
  <c r="N2" i="3"/>
  <c r="O2" i="3"/>
  <c r="P2" i="3"/>
  <c r="Q2" i="3"/>
  <c r="M2" i="3"/>
  <c r="G2" i="3"/>
  <c r="F2" i="3"/>
  <c r="E2" i="3"/>
  <c r="D2" i="3"/>
  <c r="C2" i="3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E20" i="3"/>
  <c r="E17" i="3"/>
  <c r="E14" i="3"/>
  <c r="E13" i="3"/>
  <c r="E10" i="3"/>
  <c r="E8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E6" i="3" l="1"/>
  <c r="E7" i="3"/>
  <c r="E11" i="3"/>
  <c r="E15" i="3"/>
  <c r="E19" i="3"/>
  <c r="N10" i="3"/>
  <c r="N18" i="3"/>
  <c r="N12" i="3"/>
  <c r="N20" i="3"/>
  <c r="N6" i="3"/>
  <c r="N14" i="3"/>
  <c r="N8" i="3"/>
  <c r="N16" i="3"/>
  <c r="G6" i="3"/>
  <c r="Q6" i="3"/>
  <c r="G7" i="3"/>
  <c r="Q7" i="3"/>
  <c r="G8" i="3"/>
  <c r="Q8" i="3"/>
  <c r="G9" i="3"/>
  <c r="Q9" i="3"/>
  <c r="G10" i="3"/>
  <c r="Q10" i="3"/>
  <c r="G11" i="3"/>
  <c r="Q11" i="3"/>
  <c r="G12" i="3"/>
  <c r="Q12" i="3"/>
  <c r="G13" i="3"/>
  <c r="Q13" i="3"/>
  <c r="P5" i="3"/>
  <c r="G14" i="3"/>
  <c r="Q14" i="3"/>
  <c r="G15" i="3"/>
  <c r="Q15" i="3"/>
  <c r="G16" i="3"/>
  <c r="Q16" i="3"/>
  <c r="G17" i="3"/>
  <c r="Q17" i="3"/>
  <c r="G18" i="3"/>
  <c r="Q18" i="3"/>
  <c r="G19" i="3"/>
  <c r="Q19" i="3"/>
  <c r="G20" i="3"/>
  <c r="Q20" i="3"/>
  <c r="G21" i="3"/>
  <c r="Q21" i="3"/>
  <c r="G5" i="3"/>
  <c r="Q5" i="3"/>
  <c r="F6" i="3"/>
  <c r="P6" i="3"/>
  <c r="F7" i="3"/>
  <c r="P7" i="3"/>
  <c r="F8" i="3"/>
  <c r="P8" i="3"/>
  <c r="F9" i="3"/>
  <c r="P9" i="3"/>
  <c r="F10" i="3"/>
  <c r="P10" i="3"/>
  <c r="F11" i="3"/>
  <c r="P11" i="3"/>
  <c r="F12" i="3"/>
  <c r="P12" i="3"/>
  <c r="F13" i="3"/>
  <c r="P13" i="3"/>
  <c r="F14" i="3"/>
  <c r="P14" i="3"/>
  <c r="F15" i="3"/>
  <c r="P15" i="3"/>
  <c r="F16" i="3"/>
  <c r="P16" i="3"/>
  <c r="F17" i="3"/>
  <c r="P17" i="3"/>
  <c r="F18" i="3"/>
  <c r="P18" i="3"/>
  <c r="F19" i="3"/>
  <c r="P19" i="3"/>
  <c r="F20" i="3"/>
  <c r="P20" i="3"/>
  <c r="F21" i="3"/>
  <c r="P21" i="3"/>
  <c r="F5" i="3"/>
  <c r="E16" i="3"/>
  <c r="E21" i="3"/>
  <c r="E5" i="3"/>
  <c r="N7" i="3"/>
  <c r="N9" i="3"/>
  <c r="N11" i="3"/>
  <c r="N13" i="3"/>
  <c r="N15" i="3"/>
  <c r="N17" i="3"/>
  <c r="N19" i="3"/>
  <c r="N21" i="3"/>
  <c r="N5" i="3"/>
  <c r="BG21" i="1"/>
  <c r="M21" i="3" s="1"/>
  <c r="BG20" i="1"/>
  <c r="M20" i="3" s="1"/>
  <c r="BA19" i="1"/>
  <c r="BG19" i="1" s="1"/>
  <c r="M19" i="3" s="1"/>
  <c r="AZ19" i="1"/>
  <c r="BA18" i="1"/>
  <c r="AZ18" i="1"/>
  <c r="BA17" i="1"/>
  <c r="AZ17" i="1"/>
  <c r="BA16" i="1"/>
  <c r="BG16" i="1" s="1"/>
  <c r="M16" i="3" s="1"/>
  <c r="AZ16" i="1"/>
  <c r="BA15" i="1"/>
  <c r="BG15" i="1" s="1"/>
  <c r="M15" i="3" s="1"/>
  <c r="AZ15" i="1"/>
  <c r="BA14" i="1"/>
  <c r="BG14" i="1" s="1"/>
  <c r="M14" i="3" s="1"/>
  <c r="AZ14" i="1"/>
  <c r="BA13" i="1"/>
  <c r="AZ13" i="1"/>
  <c r="BA12" i="1"/>
  <c r="AZ12" i="1"/>
  <c r="BA11" i="1"/>
  <c r="BG11" i="1" s="1"/>
  <c r="M11" i="3" s="1"/>
  <c r="AZ11" i="1"/>
  <c r="BA10" i="1"/>
  <c r="AZ10" i="1"/>
  <c r="BA9" i="1"/>
  <c r="AZ9" i="1"/>
  <c r="BA8" i="1"/>
  <c r="BG8" i="1" s="1"/>
  <c r="M8" i="3" s="1"/>
  <c r="AZ8" i="1"/>
  <c r="BA7" i="1"/>
  <c r="BG7" i="1" s="1"/>
  <c r="M7" i="3" s="1"/>
  <c r="AZ7" i="1"/>
  <c r="BA6" i="1"/>
  <c r="BG6" i="1" s="1"/>
  <c r="M6" i="3" s="1"/>
  <c r="AZ6" i="1"/>
  <c r="BA5" i="1"/>
  <c r="AZ5" i="1"/>
  <c r="S20" i="3" l="1"/>
  <c r="BG5" i="1"/>
  <c r="M5" i="3" s="1"/>
  <c r="S5" i="3" s="1"/>
  <c r="BG17" i="1"/>
  <c r="M17" i="3" s="1"/>
  <c r="R17" i="3" s="1"/>
  <c r="BG9" i="1"/>
  <c r="M9" i="3" s="1"/>
  <c r="T9" i="3" s="1"/>
  <c r="T6" i="3"/>
  <c r="S7" i="3"/>
  <c r="T8" i="3"/>
  <c r="R9" i="3"/>
  <c r="S14" i="3"/>
  <c r="R15" i="3"/>
  <c r="R16" i="3"/>
  <c r="S19" i="3"/>
  <c r="D8" i="3"/>
  <c r="D5" i="3"/>
  <c r="D18" i="3"/>
  <c r="D10" i="3"/>
  <c r="D16" i="3"/>
  <c r="D21" i="3"/>
  <c r="D19" i="3"/>
  <c r="D17" i="3"/>
  <c r="D15" i="3"/>
  <c r="D13" i="3"/>
  <c r="D11" i="3"/>
  <c r="D9" i="3"/>
  <c r="D7" i="3"/>
  <c r="D14" i="3"/>
  <c r="D20" i="3"/>
  <c r="D12" i="3"/>
  <c r="S11" i="3"/>
  <c r="BG12" i="1"/>
  <c r="M12" i="3" s="1"/>
  <c r="R12" i="3" s="1"/>
  <c r="BG13" i="1"/>
  <c r="M13" i="3" s="1"/>
  <c r="R13" i="3" s="1"/>
  <c r="BG10" i="1"/>
  <c r="M10" i="3" s="1"/>
  <c r="S10" i="3" s="1"/>
  <c r="BG18" i="1"/>
  <c r="M18" i="3" s="1"/>
  <c r="S18" i="3" s="1"/>
  <c r="S6" i="3"/>
  <c r="R6" i="3"/>
  <c r="S8" i="3"/>
  <c r="T10" i="3"/>
  <c r="R14" i="3"/>
  <c r="T14" i="3"/>
  <c r="S16" i="3"/>
  <c r="R7" i="3"/>
  <c r="R11" i="3"/>
  <c r="S15" i="3"/>
  <c r="R19" i="3"/>
  <c r="R8" i="3"/>
  <c r="T16" i="3"/>
  <c r="T7" i="3"/>
  <c r="T19" i="3"/>
  <c r="T15" i="3"/>
  <c r="T11" i="3"/>
  <c r="S9" i="3"/>
  <c r="T20" i="3"/>
  <c r="R20" i="3"/>
  <c r="R21" i="3"/>
  <c r="S21" i="3"/>
  <c r="D6" i="3"/>
  <c r="T13" i="3"/>
  <c r="T21" i="3"/>
  <c r="BH5" i="1"/>
  <c r="AF21" i="1"/>
  <c r="AL21" i="1" s="1"/>
  <c r="AF20" i="1"/>
  <c r="AL20" i="1" s="1"/>
  <c r="AF19" i="1"/>
  <c r="AL19" i="1" s="1"/>
  <c r="AF18" i="1"/>
  <c r="AL18" i="1" s="1"/>
  <c r="AF17" i="1"/>
  <c r="AL17" i="1" s="1"/>
  <c r="AF16" i="1"/>
  <c r="AL16" i="1" s="1"/>
  <c r="AF15" i="1"/>
  <c r="AL15" i="1" s="1"/>
  <c r="AF14" i="1"/>
  <c r="AL14" i="1" s="1"/>
  <c r="AF13" i="1"/>
  <c r="AL13" i="1" s="1"/>
  <c r="AF12" i="1"/>
  <c r="AL12" i="1" s="1"/>
  <c r="AF11" i="1"/>
  <c r="AL11" i="1" s="1"/>
  <c r="AF10" i="1"/>
  <c r="AL10" i="1" s="1"/>
  <c r="AF9" i="1"/>
  <c r="AL9" i="1" s="1"/>
  <c r="AF8" i="1"/>
  <c r="AL8" i="1" s="1"/>
  <c r="AF7" i="1"/>
  <c r="AL7" i="1" s="1"/>
  <c r="AF6" i="1"/>
  <c r="AL6" i="1" s="1"/>
  <c r="AF5" i="1"/>
  <c r="AL5" i="1" s="1"/>
  <c r="N21" i="1"/>
  <c r="T21" i="1" s="1"/>
  <c r="N20" i="1"/>
  <c r="T20" i="1" s="1"/>
  <c r="N19" i="1"/>
  <c r="T19" i="1" s="1"/>
  <c r="N18" i="1"/>
  <c r="T18" i="1" s="1"/>
  <c r="N17" i="1"/>
  <c r="T17" i="1" s="1"/>
  <c r="N16" i="1"/>
  <c r="T16" i="1" s="1"/>
  <c r="N15" i="1"/>
  <c r="T15" i="1" s="1"/>
  <c r="N14" i="1"/>
  <c r="T14" i="1" s="1"/>
  <c r="N13" i="1"/>
  <c r="T13" i="1" s="1"/>
  <c r="N12" i="1"/>
  <c r="T12" i="1" s="1"/>
  <c r="N11" i="1"/>
  <c r="T11" i="1" s="1"/>
  <c r="N10" i="1"/>
  <c r="T10" i="1" s="1"/>
  <c r="N9" i="1"/>
  <c r="T9" i="1" s="1"/>
  <c r="N8" i="1"/>
  <c r="T8" i="1" s="1"/>
  <c r="N7" i="1"/>
  <c r="T7" i="1" s="1"/>
  <c r="N6" i="1"/>
  <c r="T6" i="1" s="1"/>
  <c r="N5" i="1"/>
  <c r="T5" i="1" s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5" i="1"/>
  <c r="M5" i="1"/>
  <c r="BH6" i="1" l="1"/>
  <c r="AM7" i="1"/>
  <c r="C7" i="3" s="1"/>
  <c r="AM11" i="1"/>
  <c r="C11" i="3" s="1"/>
  <c r="AM15" i="1"/>
  <c r="C15" i="3" s="1"/>
  <c r="AM19" i="1"/>
  <c r="C19" i="3" s="1"/>
  <c r="S13" i="3"/>
  <c r="U13" i="3" s="1"/>
  <c r="R18" i="3"/>
  <c r="AM12" i="1"/>
  <c r="C12" i="3" s="1"/>
  <c r="AM14" i="1"/>
  <c r="C14" i="3" s="1"/>
  <c r="AM18" i="1"/>
  <c r="C18" i="3" s="1"/>
  <c r="AM20" i="1"/>
  <c r="R5" i="3"/>
  <c r="S12" i="3"/>
  <c r="BH15" i="1"/>
  <c r="BH20" i="1"/>
  <c r="T5" i="3"/>
  <c r="AM6" i="1"/>
  <c r="C6" i="3" s="1"/>
  <c r="I6" i="3" s="1"/>
  <c r="AM10" i="1"/>
  <c r="C10" i="3" s="1"/>
  <c r="BH9" i="1"/>
  <c r="BH17" i="1"/>
  <c r="BH8" i="1"/>
  <c r="BH18" i="1"/>
  <c r="BH7" i="1"/>
  <c r="R10" i="3"/>
  <c r="U10" i="3" s="1"/>
  <c r="BH11" i="1"/>
  <c r="BH19" i="1"/>
  <c r="BH10" i="1"/>
  <c r="BH16" i="1"/>
  <c r="AM5" i="1"/>
  <c r="C5" i="3" s="1"/>
  <c r="AM9" i="1"/>
  <c r="C9" i="3" s="1"/>
  <c r="AM13" i="1"/>
  <c r="AM17" i="1"/>
  <c r="C17" i="3" s="1"/>
  <c r="AM21" i="1"/>
  <c r="BH13" i="1"/>
  <c r="BH21" i="1"/>
  <c r="BH12" i="1"/>
  <c r="BH14" i="1"/>
  <c r="T17" i="3"/>
  <c r="S17" i="3"/>
  <c r="U19" i="3"/>
  <c r="AM8" i="1"/>
  <c r="AM16" i="1"/>
  <c r="C16" i="3" s="1"/>
  <c r="U6" i="3"/>
  <c r="T12" i="3"/>
  <c r="T18" i="3"/>
  <c r="U18" i="3" s="1"/>
  <c r="U11" i="3"/>
  <c r="U9" i="3"/>
  <c r="U16" i="3"/>
  <c r="U8" i="3"/>
  <c r="U15" i="3"/>
  <c r="U7" i="3"/>
  <c r="U14" i="3"/>
  <c r="U21" i="3"/>
  <c r="U20" i="3"/>
  <c r="C21" i="3"/>
  <c r="C13" i="3"/>
  <c r="C20" i="3"/>
  <c r="C8" i="3"/>
  <c r="U5" i="3" l="1"/>
  <c r="U12" i="3"/>
  <c r="U17" i="3"/>
  <c r="H10" i="3"/>
  <c r="I10" i="3"/>
  <c r="J10" i="3"/>
  <c r="H18" i="3"/>
  <c r="J18" i="3"/>
  <c r="I18" i="3"/>
  <c r="I9" i="3"/>
  <c r="J9" i="3"/>
  <c r="H9" i="3"/>
  <c r="H17" i="3"/>
  <c r="I17" i="3"/>
  <c r="J17" i="3"/>
  <c r="J21" i="3"/>
  <c r="H21" i="3"/>
  <c r="I21" i="3"/>
  <c r="H7" i="3"/>
  <c r="I7" i="3"/>
  <c r="J7" i="3"/>
  <c r="I12" i="3"/>
  <c r="J12" i="3"/>
  <c r="H12" i="3"/>
  <c r="I16" i="3"/>
  <c r="J16" i="3"/>
  <c r="H16" i="3"/>
  <c r="I20" i="3"/>
  <c r="J20" i="3"/>
  <c r="H20" i="3"/>
  <c r="H11" i="3"/>
  <c r="I11" i="3"/>
  <c r="J11" i="3"/>
  <c r="H15" i="3"/>
  <c r="I15" i="3"/>
  <c r="J15" i="3"/>
  <c r="H19" i="3"/>
  <c r="I19" i="3"/>
  <c r="J19" i="3"/>
  <c r="J6" i="3"/>
  <c r="H6" i="3"/>
  <c r="J5" i="3"/>
  <c r="H5" i="3"/>
  <c r="I5" i="3"/>
  <c r="H14" i="3"/>
  <c r="J14" i="3"/>
  <c r="I14" i="3"/>
  <c r="H13" i="3"/>
  <c r="I13" i="3"/>
  <c r="J13" i="3"/>
  <c r="J8" i="3"/>
  <c r="H8" i="3"/>
  <c r="I8" i="3"/>
  <c r="AO6" i="1"/>
  <c r="AO8" i="1"/>
  <c r="AO10" i="1"/>
  <c r="AO12" i="1"/>
  <c r="AO14" i="1"/>
  <c r="AO16" i="1"/>
  <c r="AO18" i="1"/>
  <c r="AO20" i="1"/>
  <c r="AO9" i="1"/>
  <c r="AO11" i="1"/>
  <c r="AO15" i="1"/>
  <c r="AO17" i="1"/>
  <c r="AO19" i="1"/>
  <c r="AO21" i="1"/>
  <c r="AO5" i="1"/>
  <c r="AO13" i="1"/>
  <c r="AO7" i="1"/>
  <c r="V6" i="3" l="1"/>
  <c r="V16" i="3"/>
  <c r="V10" i="3"/>
  <c r="V19" i="3"/>
  <c r="V9" i="3"/>
  <c r="V12" i="3"/>
  <c r="V14" i="3"/>
  <c r="V11" i="3"/>
  <c r="V13" i="3"/>
  <c r="V5" i="3"/>
  <c r="V7" i="3"/>
  <c r="V18" i="3"/>
  <c r="V21" i="3"/>
  <c r="V8" i="3"/>
  <c r="V20" i="3"/>
  <c r="V15" i="3"/>
  <c r="V17" i="3"/>
  <c r="K6" i="3"/>
  <c r="K20" i="3"/>
  <c r="K12" i="3"/>
  <c r="K21" i="3"/>
  <c r="K9" i="3"/>
  <c r="K14" i="3"/>
  <c r="K5" i="3"/>
  <c r="K19" i="3"/>
  <c r="K11" i="3"/>
  <c r="K16" i="3"/>
  <c r="K7" i="3"/>
  <c r="K17" i="3"/>
  <c r="K18" i="3"/>
  <c r="K13" i="3"/>
  <c r="K15" i="3"/>
  <c r="K10" i="3"/>
  <c r="K8" i="3"/>
  <c r="L14" i="3" l="1"/>
  <c r="L21" i="3"/>
  <c r="L10" i="3"/>
  <c r="L8" i="3"/>
  <c r="L13" i="3"/>
  <c r="L19" i="3"/>
  <c r="L11" i="3"/>
  <c r="L15" i="3"/>
  <c r="L12" i="3"/>
  <c r="L16" i="3"/>
  <c r="L20" i="3"/>
  <c r="L18" i="3"/>
  <c r="L6" i="3"/>
  <c r="L5" i="3"/>
  <c r="L7" i="3"/>
  <c r="L9" i="3"/>
  <c r="L17" i="3"/>
</calcChain>
</file>

<file path=xl/sharedStrings.xml><?xml version="1.0" encoding="utf-8"?>
<sst xmlns="http://schemas.openxmlformats.org/spreadsheetml/2006/main" count="232" uniqueCount="50">
  <si>
    <t>Prezentace</t>
  </si>
  <si>
    <t>Příjmení a jméno závodníka</t>
  </si>
  <si>
    <t>Počet ran</t>
  </si>
  <si>
    <t>Mířená 5+15 (135/P)</t>
  </si>
  <si>
    <t>Čas</t>
  </si>
  <si>
    <t>Celkem</t>
  </si>
  <si>
    <t>Zásahy na terči PDW</t>
  </si>
  <si>
    <t>Pořadí hl. závod</t>
  </si>
  <si>
    <t>Boddy celkem z VPs (RE) a PDW</t>
  </si>
  <si>
    <t>Zásahy na terči VPs (RE)</t>
  </si>
  <si>
    <t>Prepletaný Jan</t>
  </si>
  <si>
    <t>Horký Pavel</t>
  </si>
  <si>
    <t>Petřík Petr</t>
  </si>
  <si>
    <t>Lachman Jakub</t>
  </si>
  <si>
    <t>Zásahy na terči "Krátká"</t>
  </si>
  <si>
    <t>Výsledková listina - Teplická zimní liga 1. kolo - Pistole + PDW</t>
  </si>
  <si>
    <t>Rychlá 6+6</t>
  </si>
  <si>
    <t>Rychlá</t>
  </si>
  <si>
    <t>5+15 (135/P) Reduk</t>
  </si>
  <si>
    <t>Mířená</t>
  </si>
  <si>
    <t>5+15 (135/P)</t>
  </si>
  <si>
    <t>1.KOLO</t>
  </si>
  <si>
    <t>2.KOLO</t>
  </si>
  <si>
    <t>3.KOLO</t>
  </si>
  <si>
    <t>4.KOLO</t>
  </si>
  <si>
    <t>5.KOLO</t>
  </si>
  <si>
    <t>Body celkem "Krátká"</t>
  </si>
  <si>
    <t>Max 1</t>
  </si>
  <si>
    <t xml:space="preserve">Max 2 </t>
  </si>
  <si>
    <t>Max 3</t>
  </si>
  <si>
    <t>Pořadí závodu "Krátká"</t>
  </si>
  <si>
    <t>Pořadí VPs (RE) a PDW</t>
  </si>
  <si>
    <t>Zicha Pepa</t>
  </si>
  <si>
    <t>Pojer Luboš</t>
  </si>
  <si>
    <t>Punčochář M.</t>
  </si>
  <si>
    <t>Výsledková listina - Teplická zimní liga 2. kolo - Pistole + PDW</t>
  </si>
  <si>
    <t>Výsledková listina - Teplická zimní liga 5. kolo - Pistole + PDW</t>
  </si>
  <si>
    <t>Výsledková listina - Teplická zimní liga 4. kolo - Pistole + PDW</t>
  </si>
  <si>
    <t>Jirásek Petr</t>
  </si>
  <si>
    <t>Chaloupecký P.</t>
  </si>
  <si>
    <t>Kup Víťa</t>
  </si>
  <si>
    <t>Dědič Jirka</t>
  </si>
  <si>
    <t>Dejdar Josef</t>
  </si>
  <si>
    <t>A
10</t>
  </si>
  <si>
    <t>C
8</t>
  </si>
  <si>
    <t>D
6</t>
  </si>
  <si>
    <t>Výsledková listina - Teplická zimní liga 3. kolo - Pistole + PDW</t>
  </si>
  <si>
    <t>Kršňák David</t>
  </si>
  <si>
    <t>Kršňák Jiří</t>
  </si>
  <si>
    <t>Hrádek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</si>
</sst>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%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i/>
      <sz val="11"/>
      <color theme="1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rgb="FFFF00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rgb="FFFF99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1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6" fillId="2" borderId="25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0" fillId="5" borderId="36" xfId="0" applyNumberFormat="1" applyFill="1" applyBorder="1"/>
    <xf numFmtId="2" fontId="0" fillId="5" borderId="2" xfId="0" applyNumberFormat="1" applyFill="1" applyBorder="1"/>
    <xf numFmtId="2" fontId="0" fillId="5" borderId="7" xfId="0" applyNumberFormat="1" applyFill="1" applyBorder="1"/>
    <xf numFmtId="2" fontId="3" fillId="5" borderId="2" xfId="0" applyNumberFormat="1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/>
    </xf>
    <xf numFmtId="2" fontId="9" fillId="5" borderId="26" xfId="0" applyNumberFormat="1" applyFont="1" applyFill="1" applyBorder="1" applyAlignment="1">
      <alignment horizontal="center"/>
    </xf>
    <xf numFmtId="2" fontId="9" fillId="5" borderId="7" xfId="0" applyNumberFormat="1" applyFont="1" applyFill="1" applyBorder="1" applyAlignment="1">
      <alignment horizontal="center"/>
    </xf>
    <xf numFmtId="2" fontId="9" fillId="5" borderId="32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5" borderId="36" xfId="0" applyNumberFormat="1" applyFont="1" applyFill="1" applyBorder="1" applyAlignment="1">
      <alignment horizontal="center"/>
    </xf>
    <xf numFmtId="2" fontId="3" fillId="5" borderId="37" xfId="0" applyNumberFormat="1" applyFont="1" applyFill="1" applyBorder="1" applyAlignment="1">
      <alignment horizontal="center"/>
    </xf>
    <xf numFmtId="2" fontId="3" fillId="5" borderId="16" xfId="0" applyNumberFormat="1" applyFont="1" applyFill="1" applyBorder="1" applyAlignment="1">
      <alignment horizontal="center"/>
    </xf>
    <xf numFmtId="2" fontId="3" fillId="5" borderId="33" xfId="0" applyNumberFormat="1" applyFont="1" applyFill="1" applyBorder="1" applyAlignment="1">
      <alignment horizontal="center"/>
    </xf>
    <xf numFmtId="2" fontId="3" fillId="5" borderId="6" xfId="0" applyNumberFormat="1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2" fontId="1" fillId="9" borderId="28" xfId="0" applyNumberFormat="1" applyFont="1" applyFill="1" applyBorder="1" applyAlignment="1">
      <alignment horizontal="center"/>
    </xf>
    <xf numFmtId="2" fontId="3" fillId="9" borderId="28" xfId="0" applyNumberFormat="1" applyFont="1" applyFill="1" applyBorder="1" applyAlignment="1">
      <alignment horizontal="center"/>
    </xf>
    <xf numFmtId="2" fontId="1" fillId="9" borderId="29" xfId="0" applyNumberFormat="1" applyFont="1" applyFill="1" applyBorder="1" applyAlignment="1">
      <alignment horizontal="center"/>
    </xf>
    <xf numFmtId="2" fontId="3" fillId="9" borderId="29" xfId="0" applyNumberFormat="1" applyFont="1" applyFill="1" applyBorder="1" applyAlignment="1">
      <alignment horizontal="center"/>
    </xf>
    <xf numFmtId="1" fontId="1" fillId="9" borderId="28" xfId="0" applyNumberFormat="1" applyFont="1" applyFill="1" applyBorder="1" applyAlignment="1">
      <alignment horizontal="center"/>
    </xf>
    <xf numFmtId="1" fontId="1" fillId="9" borderId="29" xfId="0" applyNumberFormat="1" applyFont="1" applyFill="1" applyBorder="1" applyAlignment="1">
      <alignment horizontal="center"/>
    </xf>
    <xf numFmtId="0" fontId="0" fillId="9" borderId="2" xfId="0" applyFill="1" applyBorder="1"/>
    <xf numFmtId="0" fontId="4" fillId="9" borderId="33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37" xfId="0" applyFont="1" applyFill="1" applyBorder="1"/>
    <xf numFmtId="0" fontId="1" fillId="9" borderId="16" xfId="0" applyFont="1" applyFill="1" applyBorder="1" applyAlignment="1">
      <alignment horizontal="center"/>
    </xf>
    <xf numFmtId="0" fontId="1" fillId="9" borderId="33" xfId="0" applyFont="1" applyFill="1" applyBorder="1"/>
    <xf numFmtId="0" fontId="1" fillId="9" borderId="6" xfId="0" applyFont="1" applyFill="1" applyBorder="1" applyAlignment="1">
      <alignment horizontal="center"/>
    </xf>
    <xf numFmtId="0" fontId="1" fillId="9" borderId="9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9" borderId="38" xfId="0" applyNumberFormat="1" applyFont="1" applyFill="1" applyBorder="1" applyAlignment="1">
      <alignment horizontal="center"/>
    </xf>
    <xf numFmtId="1" fontId="1" fillId="9" borderId="39" xfId="0" applyNumberFormat="1" applyFont="1" applyFill="1" applyBorder="1" applyAlignment="1">
      <alignment horizontal="center"/>
    </xf>
    <xf numFmtId="1" fontId="2" fillId="9" borderId="40" xfId="0" applyNumberFormat="1" applyFont="1" applyFill="1" applyBorder="1" applyAlignment="1">
      <alignment horizontal="center"/>
    </xf>
    <xf numFmtId="1" fontId="2" fillId="9" borderId="41" xfId="0" applyNumberFormat="1" applyFont="1" applyFill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0" fillId="9" borderId="36" xfId="0" applyFill="1" applyBorder="1"/>
    <xf numFmtId="0" fontId="4" fillId="9" borderId="37" xfId="0" applyFont="1" applyFill="1" applyBorder="1" applyAlignment="1">
      <alignment horizontal="center"/>
    </xf>
    <xf numFmtId="0" fontId="0" fillId="9" borderId="7" xfId="0" applyFill="1" applyBorder="1"/>
    <xf numFmtId="0" fontId="4" fillId="9" borderId="42" xfId="0" applyFont="1" applyFill="1" applyBorder="1" applyAlignment="1">
      <alignment horizontal="center"/>
    </xf>
    <xf numFmtId="0" fontId="4" fillId="9" borderId="43" xfId="0" applyFont="1" applyFill="1" applyBorder="1" applyAlignment="1">
      <alignment horizontal="center"/>
    </xf>
    <xf numFmtId="2" fontId="0" fillId="5" borderId="44" xfId="0" applyNumberFormat="1" applyFill="1" applyBorder="1"/>
    <xf numFmtId="2" fontId="0" fillId="5" borderId="27" xfId="0" applyNumberFormat="1" applyFill="1" applyBorder="1"/>
    <xf numFmtId="2" fontId="0" fillId="5" borderId="30" xfId="0" applyNumberFormat="1" applyFill="1" applyBorder="1"/>
    <xf numFmtId="0" fontId="1" fillId="10" borderId="45" xfId="0" applyFont="1" applyFill="1" applyBorder="1"/>
    <xf numFmtId="0" fontId="1" fillId="10" borderId="42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10" borderId="39" xfId="0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2" fontId="3" fillId="9" borderId="39" xfId="0" applyNumberFormat="1" applyFont="1" applyFill="1" applyBorder="1" applyAlignment="1">
      <alignment horizontal="center"/>
    </xf>
    <xf numFmtId="2" fontId="11" fillId="8" borderId="36" xfId="0" applyNumberFormat="1" applyFont="1" applyFill="1" applyBorder="1"/>
    <xf numFmtId="2" fontId="11" fillId="8" borderId="2" xfId="0" applyNumberFormat="1" applyFont="1" applyFill="1" applyBorder="1"/>
    <xf numFmtId="2" fontId="11" fillId="8" borderId="7" xfId="0" applyNumberFormat="1" applyFont="1" applyFill="1" applyBorder="1"/>
    <xf numFmtId="0" fontId="4" fillId="8" borderId="3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2" fontId="10" fillId="7" borderId="31" xfId="0" applyNumberFormat="1" applyFont="1" applyFill="1" applyBorder="1"/>
    <xf numFmtId="2" fontId="10" fillId="7" borderId="16" xfId="0" applyNumberFormat="1" applyFont="1" applyFill="1" applyBorder="1"/>
    <xf numFmtId="2" fontId="10" fillId="7" borderId="6" xfId="0" applyNumberFormat="1" applyFont="1" applyFill="1" applyBorder="1"/>
    <xf numFmtId="1" fontId="6" fillId="2" borderId="10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/>
    </xf>
    <xf numFmtId="2" fontId="1" fillId="9" borderId="39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10" fillId="7" borderId="1" xfId="0" applyNumberFormat="1" applyFont="1" applyFill="1" applyBorder="1"/>
    <xf numFmtId="0" fontId="6" fillId="4" borderId="11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center" textRotation="180"/>
    </xf>
    <xf numFmtId="0" fontId="5" fillId="4" borderId="19" xfId="0" applyFont="1" applyFill="1" applyBorder="1" applyAlignment="1">
      <alignment horizontal="center" vertical="center" textRotation="180"/>
    </xf>
    <xf numFmtId="0" fontId="5" fillId="4" borderId="5" xfId="0" applyFont="1" applyFill="1" applyBorder="1" applyAlignment="1">
      <alignment horizontal="center" vertical="center" wrapText="1" shrinkToFit="1"/>
    </xf>
    <xf numFmtId="0" fontId="5" fillId="4" borderId="34" xfId="0" applyFont="1" applyFill="1" applyBorder="1" applyAlignment="1">
      <alignment horizontal="center" vertical="center" wrapText="1" shrinkToFit="1"/>
    </xf>
    <xf numFmtId="1" fontId="6" fillId="4" borderId="11" xfId="0" applyNumberFormat="1" applyFont="1" applyFill="1" applyBorder="1" applyAlignment="1">
      <alignment horizontal="center" vertical="center" wrapText="1"/>
    </xf>
    <xf numFmtId="1" fontId="6" fillId="4" borderId="21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8" fillId="6" borderId="11" xfId="1" applyNumberFormat="1" applyFont="1" applyFill="1" applyBorder="1" applyAlignment="1" applyProtection="1">
      <alignment horizontal="center" vertical="center"/>
    </xf>
    <xf numFmtId="0" fontId="8" fillId="6" borderId="21" xfId="1" applyNumberFormat="1" applyFont="1" applyFill="1" applyBorder="1" applyAlignment="1" applyProtection="1">
      <alignment horizontal="center" vertical="center"/>
    </xf>
    <xf numFmtId="0" fontId="8" fillId="6" borderId="10" xfId="1" applyNumberFormat="1" applyFont="1" applyFill="1" applyBorder="1" applyAlignment="1" applyProtection="1">
      <alignment horizontal="center" vertical="center"/>
    </xf>
    <xf numFmtId="0" fontId="8" fillId="3" borderId="11" xfId="1" applyNumberFormat="1" applyFont="1" applyFill="1" applyBorder="1" applyAlignment="1" applyProtection="1">
      <alignment horizontal="center" vertical="center" wrapText="1"/>
    </xf>
    <xf numFmtId="0" fontId="8" fillId="3" borderId="21" xfId="1" applyNumberFormat="1" applyFont="1" applyFill="1" applyBorder="1" applyAlignment="1" applyProtection="1">
      <alignment horizontal="center" vertical="center" wrapText="1"/>
    </xf>
    <xf numFmtId="0" fontId="8" fillId="3" borderId="10" xfId="1" applyNumberFormat="1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21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1" fontId="6" fillId="2" borderId="46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textRotation="180"/>
    </xf>
    <xf numFmtId="0" fontId="5" fillId="2" borderId="21" xfId="0" applyFont="1" applyFill="1" applyBorder="1" applyAlignment="1">
      <alignment horizontal="center" vertical="center" textRotation="180"/>
    </xf>
    <xf numFmtId="0" fontId="5" fillId="2" borderId="10" xfId="0" applyFont="1" applyFill="1" applyBorder="1" applyAlignment="1">
      <alignment horizontal="center" vertical="center" textRotation="180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</cellXfs>
  <cellStyles count="2">
    <cellStyle name="Excel Built-in Explanatory Text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9" sqref="B19"/>
    </sheetView>
  </sheetViews>
  <sheetFormatPr defaultRowHeight="15" x14ac:dyDescent="0.25"/>
  <cols>
    <col min="1" max="1" width="5.7109375" customWidth="1"/>
    <col min="2" max="2" width="18.5703125" customWidth="1"/>
    <col min="11" max="11" width="10.140625" bestFit="1" customWidth="1"/>
    <col min="21" max="21" width="10.140625" bestFit="1" customWidth="1"/>
    <col min="22" max="22" width="14.7109375" customWidth="1"/>
  </cols>
  <sheetData>
    <row r="1" spans="1:22" ht="15.75" thickBot="1" x14ac:dyDescent="0.3">
      <c r="C1" t="s">
        <v>21</v>
      </c>
      <c r="D1" t="s">
        <v>22</v>
      </c>
      <c r="E1" t="s">
        <v>23</v>
      </c>
      <c r="F1" t="s">
        <v>24</v>
      </c>
      <c r="G1" t="s">
        <v>25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</row>
    <row r="2" spans="1:22" ht="44.25" customHeight="1" x14ac:dyDescent="0.25">
      <c r="A2" s="94" t="s">
        <v>0</v>
      </c>
      <c r="B2" s="96" t="s">
        <v>1</v>
      </c>
      <c r="C2" s="92" t="str">
        <f>'1.kolo - 2023-12-02'!AM2</f>
        <v>Boddy celkem z VPs (RE) a PDW</v>
      </c>
      <c r="D2" s="92" t="str">
        <f>'2.kolo - 2023-12-16'!AM2</f>
        <v>Boddy celkem z VPs (RE) a PDW</v>
      </c>
      <c r="E2" s="92" t="str">
        <f>'3.kolo - 2024-01-06'!AM2</f>
        <v>Boddy celkem z VPs (RE) a PDW</v>
      </c>
      <c r="F2" s="92" t="str">
        <f>'4.kolo - 2024-01-27'!AM2</f>
        <v>Boddy celkem z VPs (RE) a PDW</v>
      </c>
      <c r="G2" s="92" t="str">
        <f>'5.kolo - 2024-02-10'!AM2</f>
        <v>Boddy celkem z VPs (RE) a PDW</v>
      </c>
      <c r="H2" s="101" t="s">
        <v>27</v>
      </c>
      <c r="I2" s="101" t="s">
        <v>28</v>
      </c>
      <c r="J2" s="103" t="s">
        <v>29</v>
      </c>
      <c r="K2" s="105" t="s">
        <v>5</v>
      </c>
      <c r="L2" s="108" t="s">
        <v>31</v>
      </c>
      <c r="M2" s="98" t="str">
        <f>'1.kolo - 2023-12-02'!BG2</f>
        <v>Body celkem "Krátká"</v>
      </c>
      <c r="N2" s="98">
        <f>'2.kolo - 2023-12-16'!BF2</f>
        <v>0</v>
      </c>
      <c r="O2" s="98" t="str">
        <f>'3.kolo - 2024-01-06'!BG2</f>
        <v>Body celkem "Krátká"</v>
      </c>
      <c r="P2" s="98" t="str">
        <f>'4.kolo - 2024-01-27'!BG2</f>
        <v>Body celkem "Krátká"</v>
      </c>
      <c r="Q2" s="98" t="str">
        <f>'5.kolo - 2024-02-10'!BG2</f>
        <v>Body celkem "Krátká"</v>
      </c>
      <c r="R2" s="101" t="s">
        <v>27</v>
      </c>
      <c r="S2" s="101" t="s">
        <v>28</v>
      </c>
      <c r="T2" s="103" t="s">
        <v>29</v>
      </c>
      <c r="U2" s="113" t="s">
        <v>26</v>
      </c>
      <c r="V2" s="116" t="s">
        <v>30</v>
      </c>
    </row>
    <row r="3" spans="1:22" x14ac:dyDescent="0.25">
      <c r="A3" s="95"/>
      <c r="B3" s="97"/>
      <c r="C3" s="93"/>
      <c r="D3" s="93"/>
      <c r="E3" s="93"/>
      <c r="F3" s="93"/>
      <c r="G3" s="93"/>
      <c r="H3" s="102"/>
      <c r="I3" s="102"/>
      <c r="J3" s="104"/>
      <c r="K3" s="106"/>
      <c r="L3" s="109"/>
      <c r="M3" s="99"/>
      <c r="N3" s="99"/>
      <c r="O3" s="99"/>
      <c r="P3" s="99"/>
      <c r="Q3" s="99"/>
      <c r="R3" s="102"/>
      <c r="S3" s="102"/>
      <c r="T3" s="104"/>
      <c r="U3" s="114"/>
      <c r="V3" s="117"/>
    </row>
    <row r="4" spans="1:22" ht="15.75" thickBot="1" x14ac:dyDescent="0.3">
      <c r="A4" s="95"/>
      <c r="B4" s="97"/>
      <c r="C4" s="93"/>
      <c r="D4" s="93"/>
      <c r="E4" s="93"/>
      <c r="F4" s="93"/>
      <c r="G4" s="93"/>
      <c r="H4" s="102"/>
      <c r="I4" s="102"/>
      <c r="J4" s="104"/>
      <c r="K4" s="107"/>
      <c r="L4" s="110"/>
      <c r="M4" s="100"/>
      <c r="N4" s="100"/>
      <c r="O4" s="100"/>
      <c r="P4" s="100"/>
      <c r="Q4" s="100"/>
      <c r="R4" s="111"/>
      <c r="S4" s="111"/>
      <c r="T4" s="112"/>
      <c r="U4" s="115"/>
      <c r="V4" s="118"/>
    </row>
    <row r="5" spans="1:22" ht="18" x14ac:dyDescent="0.25">
      <c r="A5" s="68">
        <v>1</v>
      </c>
      <c r="B5" s="64" t="s">
        <v>10</v>
      </c>
      <c r="C5" s="61">
        <f>'1.kolo - 2023-12-02'!AM5</f>
        <v>430.98</v>
      </c>
      <c r="D5" s="8">
        <f>'2.kolo - 2023-12-16'!AM5</f>
        <v>463.5</v>
      </c>
      <c r="E5" s="8">
        <f>'3.kolo - 2024-01-06'!AM5</f>
        <v>0</v>
      </c>
      <c r="F5" s="8">
        <f>'4.kolo - 2024-01-27'!AM5</f>
        <v>0</v>
      </c>
      <c r="G5" s="8">
        <f>'5.kolo - 2024-02-10'!AM5</f>
        <v>0</v>
      </c>
      <c r="H5" s="20">
        <f>LARGE($C5:$G5,1)</f>
        <v>463.5</v>
      </c>
      <c r="I5" s="21">
        <f>LARGE($C5:$G5,2)</f>
        <v>430.98</v>
      </c>
      <c r="J5" s="22">
        <f>LARGE($C5:$G5,3)</f>
        <v>0</v>
      </c>
      <c r="K5" s="79">
        <f>H5+I5+J5</f>
        <v>894.48</v>
      </c>
      <c r="L5" s="15">
        <f>(RANK(K5,$K$5:$K$21))</f>
        <v>1</v>
      </c>
      <c r="M5" s="16">
        <f>'1.kolo - 2023-12-02'!BG5</f>
        <v>227.88</v>
      </c>
      <c r="N5" s="16">
        <f>'2.kolo - 2023-12-16'!BF5</f>
        <v>76.510000000000005</v>
      </c>
      <c r="O5" s="16">
        <f>'3.kolo - 2024-01-06'!BF5</f>
        <v>0</v>
      </c>
      <c r="P5" s="16">
        <f>'4.kolo - 2024-01-27'!BG5</f>
        <v>0</v>
      </c>
      <c r="Q5" s="17">
        <f>'5.kolo - 2024-02-10'!BG5</f>
        <v>0</v>
      </c>
      <c r="R5" s="20">
        <f>LARGE($M5:$Q5,1)</f>
        <v>227.88</v>
      </c>
      <c r="S5" s="21">
        <f>LARGE($M5:$Q5,2)</f>
        <v>76.510000000000005</v>
      </c>
      <c r="T5" s="22">
        <f>LARGE($M5:$Q5,3)</f>
        <v>0</v>
      </c>
      <c r="U5" s="91">
        <f>R5+S5+T5</f>
        <v>304.39</v>
      </c>
      <c r="V5" s="77">
        <f>(RANK(U5,$U$5:$U$21))</f>
        <v>1</v>
      </c>
    </row>
    <row r="6" spans="1:22" ht="18" x14ac:dyDescent="0.25">
      <c r="A6" s="69">
        <v>2</v>
      </c>
      <c r="B6" s="65" t="s">
        <v>11</v>
      </c>
      <c r="C6" s="62">
        <f>'1.kolo - 2023-12-02'!AM6</f>
        <v>212.01</v>
      </c>
      <c r="D6" s="9">
        <f>'2.kolo - 2023-12-16'!AM6</f>
        <v>0</v>
      </c>
      <c r="E6" s="9">
        <f>'3.kolo - 2024-01-06'!AM6</f>
        <v>0</v>
      </c>
      <c r="F6" s="9">
        <f>'4.kolo - 2024-01-27'!AM6</f>
        <v>0</v>
      </c>
      <c r="G6" s="9">
        <f>'5.kolo - 2024-02-10'!AM6</f>
        <v>0</v>
      </c>
      <c r="H6" s="23">
        <f t="shared" ref="H6:H21" si="0">LARGE($C6:$G6,1)</f>
        <v>212.01</v>
      </c>
      <c r="I6" s="11">
        <f t="shared" ref="I6:I21" si="1">LARGE($C6:$G6,2)</f>
        <v>0</v>
      </c>
      <c r="J6" s="24">
        <f t="shared" ref="J6:J21" si="2">LARGE($C6:$G6,3)</f>
        <v>0</v>
      </c>
      <c r="K6" s="80">
        <f t="shared" ref="K6:K21" si="3">H6+I6+J6</f>
        <v>212.01</v>
      </c>
      <c r="L6" s="13">
        <f t="shared" ref="L6:L21" si="4">(RANK(K6,$K$5:$K$21))</f>
        <v>9</v>
      </c>
      <c r="M6" s="16">
        <f>'1.kolo - 2023-12-02'!BG6</f>
        <v>0</v>
      </c>
      <c r="N6" s="16">
        <f>'2.kolo - 2023-12-16'!BF6</f>
        <v>0</v>
      </c>
      <c r="O6" s="16">
        <f>'3.kolo - 2024-01-06'!BF6</f>
        <v>0</v>
      </c>
      <c r="P6" s="16">
        <f>'4.kolo - 2024-01-27'!BG6</f>
        <v>0</v>
      </c>
      <c r="Q6" s="17">
        <f>'5.kolo - 2024-02-10'!BG6</f>
        <v>0</v>
      </c>
      <c r="R6" s="23">
        <f t="shared" ref="R6:R21" si="5">LARGE($M6:$Q6,1)</f>
        <v>0</v>
      </c>
      <c r="S6" s="11">
        <f t="shared" ref="S6:S21" si="6">LARGE($M6:$Q6,2)</f>
        <v>0</v>
      </c>
      <c r="T6" s="24">
        <f t="shared" ref="T6:T21" si="7">LARGE($M6:$Q6,3)</f>
        <v>0</v>
      </c>
      <c r="U6" s="80">
        <f t="shared" ref="U6:U21" si="8">R6+S6+T6</f>
        <v>0</v>
      </c>
      <c r="V6" s="15">
        <f t="shared" ref="V6:V21" si="9">(RANK(U6,$U$5:$U$21))</f>
        <v>8</v>
      </c>
    </row>
    <row r="7" spans="1:22" ht="18" x14ac:dyDescent="0.25">
      <c r="A7" s="69">
        <v>3</v>
      </c>
      <c r="B7" s="65" t="s">
        <v>12</v>
      </c>
      <c r="C7" s="62">
        <f>'1.kolo - 2023-12-02'!AM7</f>
        <v>400.78999999999996</v>
      </c>
      <c r="D7" s="9">
        <f>'2.kolo - 2023-12-16'!AM7</f>
        <v>400.38</v>
      </c>
      <c r="E7" s="9">
        <f>'3.kolo - 2024-01-06'!AM7</f>
        <v>0</v>
      </c>
      <c r="F7" s="9">
        <f>'4.kolo - 2024-01-27'!AM7</f>
        <v>0</v>
      </c>
      <c r="G7" s="9">
        <f>'5.kolo - 2024-02-10'!AM7</f>
        <v>0</v>
      </c>
      <c r="H7" s="23">
        <f t="shared" si="0"/>
        <v>400.78999999999996</v>
      </c>
      <c r="I7" s="11">
        <f t="shared" si="1"/>
        <v>400.38</v>
      </c>
      <c r="J7" s="24">
        <f t="shared" si="2"/>
        <v>0</v>
      </c>
      <c r="K7" s="80">
        <f t="shared" si="3"/>
        <v>801.17</v>
      </c>
      <c r="L7" s="13">
        <f t="shared" si="4"/>
        <v>3</v>
      </c>
      <c r="M7" s="16">
        <f>'1.kolo - 2023-12-02'!BG7</f>
        <v>0</v>
      </c>
      <c r="N7" s="16">
        <f>'2.kolo - 2023-12-16'!BF7</f>
        <v>43.39</v>
      </c>
      <c r="O7" s="16">
        <f>'3.kolo - 2024-01-06'!BF7</f>
        <v>0</v>
      </c>
      <c r="P7" s="16">
        <f>'4.kolo - 2024-01-27'!BG7</f>
        <v>0</v>
      </c>
      <c r="Q7" s="17">
        <f>'5.kolo - 2024-02-10'!BG7</f>
        <v>0</v>
      </c>
      <c r="R7" s="23">
        <f t="shared" si="5"/>
        <v>43.39</v>
      </c>
      <c r="S7" s="11">
        <f t="shared" si="6"/>
        <v>0</v>
      </c>
      <c r="T7" s="24">
        <f t="shared" si="7"/>
        <v>0</v>
      </c>
      <c r="U7" s="80">
        <f t="shared" si="8"/>
        <v>43.39</v>
      </c>
      <c r="V7" s="15">
        <f t="shared" si="9"/>
        <v>7</v>
      </c>
    </row>
    <row r="8" spans="1:22" ht="18" x14ac:dyDescent="0.25">
      <c r="A8" s="69">
        <v>4</v>
      </c>
      <c r="B8" s="65" t="s">
        <v>13</v>
      </c>
      <c r="C8" s="62">
        <f>'1.kolo - 2023-12-02'!AM8</f>
        <v>0</v>
      </c>
      <c r="D8" s="9">
        <f>'2.kolo - 2023-12-16'!AM8</f>
        <v>0</v>
      </c>
      <c r="E8" s="9">
        <f>'3.kolo - 2024-01-06'!AM8</f>
        <v>0</v>
      </c>
      <c r="F8" s="9">
        <f>'4.kolo - 2024-01-27'!AM8</f>
        <v>0</v>
      </c>
      <c r="G8" s="9">
        <f>'5.kolo - 2024-02-10'!AM8</f>
        <v>0</v>
      </c>
      <c r="H8" s="23">
        <f t="shared" si="0"/>
        <v>0</v>
      </c>
      <c r="I8" s="11">
        <f t="shared" si="1"/>
        <v>0</v>
      </c>
      <c r="J8" s="24">
        <f t="shared" si="2"/>
        <v>0</v>
      </c>
      <c r="K8" s="80">
        <f t="shared" si="3"/>
        <v>0</v>
      </c>
      <c r="L8" s="13">
        <f t="shared" si="4"/>
        <v>11</v>
      </c>
      <c r="M8" s="16">
        <f>'1.kolo - 2023-12-02'!BG8</f>
        <v>0</v>
      </c>
      <c r="N8" s="16">
        <f>'2.kolo - 2023-12-16'!BF8</f>
        <v>0</v>
      </c>
      <c r="O8" s="16">
        <f>'3.kolo - 2024-01-06'!BF8</f>
        <v>0</v>
      </c>
      <c r="P8" s="16">
        <f>'4.kolo - 2024-01-27'!BG8</f>
        <v>0</v>
      </c>
      <c r="Q8" s="17">
        <f>'5.kolo - 2024-02-10'!BG8</f>
        <v>0</v>
      </c>
      <c r="R8" s="23">
        <f t="shared" si="5"/>
        <v>0</v>
      </c>
      <c r="S8" s="11">
        <f t="shared" si="6"/>
        <v>0</v>
      </c>
      <c r="T8" s="24">
        <f t="shared" si="7"/>
        <v>0</v>
      </c>
      <c r="U8" s="80">
        <f t="shared" si="8"/>
        <v>0</v>
      </c>
      <c r="V8" s="15">
        <f t="shared" si="9"/>
        <v>8</v>
      </c>
    </row>
    <row r="9" spans="1:22" ht="18" x14ac:dyDescent="0.25">
      <c r="A9" s="69">
        <v>5</v>
      </c>
      <c r="B9" s="65" t="s">
        <v>32</v>
      </c>
      <c r="C9" s="62">
        <f>'1.kolo - 2023-12-02'!AM9</f>
        <v>0</v>
      </c>
      <c r="D9" s="9">
        <f>'2.kolo - 2023-12-16'!AM9</f>
        <v>468.63</v>
      </c>
      <c r="E9" s="9">
        <f>'3.kolo - 2024-01-06'!AM9</f>
        <v>0</v>
      </c>
      <c r="F9" s="9">
        <f>'4.kolo - 2024-01-27'!AM9</f>
        <v>0</v>
      </c>
      <c r="G9" s="9">
        <f>'5.kolo - 2024-02-10'!AM9</f>
        <v>0</v>
      </c>
      <c r="H9" s="23">
        <f t="shared" si="0"/>
        <v>468.63</v>
      </c>
      <c r="I9" s="11">
        <f t="shared" si="1"/>
        <v>0</v>
      </c>
      <c r="J9" s="24">
        <f t="shared" si="2"/>
        <v>0</v>
      </c>
      <c r="K9" s="80">
        <f t="shared" si="3"/>
        <v>468.63</v>
      </c>
      <c r="L9" s="13">
        <f t="shared" si="4"/>
        <v>6</v>
      </c>
      <c r="M9" s="16">
        <f>'1.kolo - 2023-12-02'!BG9</f>
        <v>0</v>
      </c>
      <c r="N9" s="16">
        <f>'2.kolo - 2023-12-16'!BF9</f>
        <v>0</v>
      </c>
      <c r="O9" s="16">
        <f>'3.kolo - 2024-01-06'!BF9</f>
        <v>0</v>
      </c>
      <c r="P9" s="16">
        <f>'4.kolo - 2024-01-27'!BG9</f>
        <v>0</v>
      </c>
      <c r="Q9" s="17">
        <f>'5.kolo - 2024-02-10'!BG9</f>
        <v>0</v>
      </c>
      <c r="R9" s="23">
        <f t="shared" si="5"/>
        <v>0</v>
      </c>
      <c r="S9" s="11">
        <f t="shared" si="6"/>
        <v>0</v>
      </c>
      <c r="T9" s="24">
        <f t="shared" si="7"/>
        <v>0</v>
      </c>
      <c r="U9" s="80">
        <f t="shared" si="8"/>
        <v>0</v>
      </c>
      <c r="V9" s="15">
        <f t="shared" si="9"/>
        <v>8</v>
      </c>
    </row>
    <row r="10" spans="1:22" ht="18" x14ac:dyDescent="0.25">
      <c r="A10" s="69">
        <v>6</v>
      </c>
      <c r="B10" s="65" t="s">
        <v>33</v>
      </c>
      <c r="C10" s="62">
        <f>'1.kolo - 2023-12-02'!AM10</f>
        <v>0</v>
      </c>
      <c r="D10" s="9">
        <f>'2.kolo - 2023-12-16'!AM10</f>
        <v>0</v>
      </c>
      <c r="E10" s="9">
        <f>'3.kolo - 2024-01-06'!AM10</f>
        <v>0</v>
      </c>
      <c r="F10" s="9">
        <f>'4.kolo - 2024-01-27'!AM10</f>
        <v>0</v>
      </c>
      <c r="G10" s="9">
        <f>'5.kolo - 2024-02-10'!AM10</f>
        <v>0</v>
      </c>
      <c r="H10" s="23">
        <f t="shared" si="0"/>
        <v>0</v>
      </c>
      <c r="I10" s="11">
        <f t="shared" si="1"/>
        <v>0</v>
      </c>
      <c r="J10" s="24">
        <f t="shared" si="2"/>
        <v>0</v>
      </c>
      <c r="K10" s="80">
        <f t="shared" si="3"/>
        <v>0</v>
      </c>
      <c r="L10" s="13">
        <f t="shared" si="4"/>
        <v>11</v>
      </c>
      <c r="M10" s="16">
        <f>'1.kolo - 2023-12-02'!BG10</f>
        <v>0</v>
      </c>
      <c r="N10" s="16">
        <f>'2.kolo - 2023-12-16'!BF10</f>
        <v>0</v>
      </c>
      <c r="O10" s="16">
        <f>'3.kolo - 2024-01-06'!BF10</f>
        <v>0</v>
      </c>
      <c r="P10" s="16">
        <f>'4.kolo - 2024-01-27'!BG10</f>
        <v>0</v>
      </c>
      <c r="Q10" s="17">
        <f>'5.kolo - 2024-02-10'!BG10</f>
        <v>0</v>
      </c>
      <c r="R10" s="23">
        <f t="shared" si="5"/>
        <v>0</v>
      </c>
      <c r="S10" s="11">
        <f t="shared" si="6"/>
        <v>0</v>
      </c>
      <c r="T10" s="24">
        <f t="shared" si="7"/>
        <v>0</v>
      </c>
      <c r="U10" s="80">
        <f t="shared" si="8"/>
        <v>0</v>
      </c>
      <c r="V10" s="15">
        <f t="shared" si="9"/>
        <v>8</v>
      </c>
    </row>
    <row r="11" spans="1:22" ht="18" x14ac:dyDescent="0.25">
      <c r="A11" s="69">
        <v>7</v>
      </c>
      <c r="B11" s="65" t="s">
        <v>34</v>
      </c>
      <c r="C11" s="62">
        <f>'1.kolo - 2023-12-02'!AM11</f>
        <v>413.15</v>
      </c>
      <c r="D11" s="9">
        <f>'2.kolo - 2023-12-16'!AM11</f>
        <v>396.32</v>
      </c>
      <c r="E11" s="9">
        <f>'3.kolo - 2024-01-06'!AM11</f>
        <v>0</v>
      </c>
      <c r="F11" s="9">
        <f>'4.kolo - 2024-01-27'!AM11</f>
        <v>0</v>
      </c>
      <c r="G11" s="9">
        <f>'5.kolo - 2024-02-10'!AM11</f>
        <v>0</v>
      </c>
      <c r="H11" s="23">
        <f t="shared" si="0"/>
        <v>413.15</v>
      </c>
      <c r="I11" s="11">
        <f t="shared" si="1"/>
        <v>396.32</v>
      </c>
      <c r="J11" s="24">
        <f t="shared" si="2"/>
        <v>0</v>
      </c>
      <c r="K11" s="80">
        <f t="shared" si="3"/>
        <v>809.47</v>
      </c>
      <c r="L11" s="13">
        <f t="shared" si="4"/>
        <v>2</v>
      </c>
      <c r="M11" s="16">
        <f>'1.kolo - 2023-12-02'!BG11</f>
        <v>196.03</v>
      </c>
      <c r="N11" s="16">
        <f>'2.kolo - 2023-12-16'!BF11</f>
        <v>43.62</v>
      </c>
      <c r="O11" s="16">
        <f>'3.kolo - 2024-01-06'!BF11</f>
        <v>0</v>
      </c>
      <c r="P11" s="16">
        <f>'4.kolo - 2024-01-27'!BG11</f>
        <v>0</v>
      </c>
      <c r="Q11" s="17">
        <f>'5.kolo - 2024-02-10'!BG11</f>
        <v>0</v>
      </c>
      <c r="R11" s="23">
        <f t="shared" si="5"/>
        <v>196.03</v>
      </c>
      <c r="S11" s="11">
        <f t="shared" si="6"/>
        <v>43.62</v>
      </c>
      <c r="T11" s="24">
        <f t="shared" si="7"/>
        <v>0</v>
      </c>
      <c r="U11" s="80">
        <f t="shared" si="8"/>
        <v>239.65</v>
      </c>
      <c r="V11" s="15">
        <f t="shared" si="9"/>
        <v>2</v>
      </c>
    </row>
    <row r="12" spans="1:22" ht="18" x14ac:dyDescent="0.25">
      <c r="A12" s="69">
        <v>8</v>
      </c>
      <c r="B12" s="65" t="s">
        <v>38</v>
      </c>
      <c r="C12" s="62">
        <f>'1.kolo - 2023-12-02'!AM12</f>
        <v>257</v>
      </c>
      <c r="D12" s="9">
        <f>'2.kolo - 2023-12-16'!AM12</f>
        <v>257.5</v>
      </c>
      <c r="E12" s="9">
        <f>'3.kolo - 2024-01-06'!AM12</f>
        <v>0</v>
      </c>
      <c r="F12" s="9">
        <f>'4.kolo - 2024-01-27'!AM12</f>
        <v>0</v>
      </c>
      <c r="G12" s="9">
        <f>'5.kolo - 2024-02-10'!AM12</f>
        <v>0</v>
      </c>
      <c r="H12" s="23">
        <f t="shared" si="0"/>
        <v>257.5</v>
      </c>
      <c r="I12" s="11">
        <f t="shared" si="1"/>
        <v>257</v>
      </c>
      <c r="J12" s="24">
        <f t="shared" si="2"/>
        <v>0</v>
      </c>
      <c r="K12" s="80">
        <f t="shared" si="3"/>
        <v>514.5</v>
      </c>
      <c r="L12" s="13">
        <f t="shared" si="4"/>
        <v>5</v>
      </c>
      <c r="M12" s="16">
        <f>'1.kolo - 2023-12-02'!BG12</f>
        <v>0</v>
      </c>
      <c r="N12" s="16">
        <f>'2.kolo - 2023-12-16'!BF12</f>
        <v>0</v>
      </c>
      <c r="O12" s="16">
        <f>'3.kolo - 2024-01-06'!BF12</f>
        <v>0</v>
      </c>
      <c r="P12" s="16">
        <f>'4.kolo - 2024-01-27'!BG12</f>
        <v>0</v>
      </c>
      <c r="Q12" s="17">
        <f>'5.kolo - 2024-02-10'!BG12</f>
        <v>0</v>
      </c>
      <c r="R12" s="23">
        <f t="shared" si="5"/>
        <v>0</v>
      </c>
      <c r="S12" s="11">
        <f t="shared" si="6"/>
        <v>0</v>
      </c>
      <c r="T12" s="24">
        <f t="shared" si="7"/>
        <v>0</v>
      </c>
      <c r="U12" s="80">
        <f t="shared" si="8"/>
        <v>0</v>
      </c>
      <c r="V12" s="15">
        <f t="shared" si="9"/>
        <v>8</v>
      </c>
    </row>
    <row r="13" spans="1:22" ht="18" x14ac:dyDescent="0.25">
      <c r="A13" s="69">
        <v>9</v>
      </c>
      <c r="B13" s="65" t="s">
        <v>48</v>
      </c>
      <c r="C13" s="62">
        <f>'1.kolo - 2023-12-02'!AM13</f>
        <v>0</v>
      </c>
      <c r="D13" s="9">
        <f>'2.kolo - 2023-12-16'!AM13</f>
        <v>129</v>
      </c>
      <c r="E13" s="9">
        <f>'3.kolo - 2024-01-06'!AM13</f>
        <v>0</v>
      </c>
      <c r="F13" s="9">
        <f>'4.kolo - 2024-01-27'!AM13</f>
        <v>0</v>
      </c>
      <c r="G13" s="9">
        <f>'5.kolo - 2024-02-10'!AM13</f>
        <v>0</v>
      </c>
      <c r="H13" s="23">
        <f t="shared" si="0"/>
        <v>129</v>
      </c>
      <c r="I13" s="11">
        <f t="shared" si="1"/>
        <v>0</v>
      </c>
      <c r="J13" s="24">
        <f t="shared" si="2"/>
        <v>0</v>
      </c>
      <c r="K13" s="80">
        <f t="shared" si="3"/>
        <v>129</v>
      </c>
      <c r="L13" s="13">
        <f t="shared" si="4"/>
        <v>10</v>
      </c>
      <c r="M13" s="16">
        <f>'1.kolo - 2023-12-02'!BG13</f>
        <v>137</v>
      </c>
      <c r="N13" s="16">
        <f>'2.kolo - 2023-12-16'!BF13</f>
        <v>71.599999999999994</v>
      </c>
      <c r="O13" s="16">
        <f>'3.kolo - 2024-01-06'!BF13</f>
        <v>0</v>
      </c>
      <c r="P13" s="16">
        <f>'4.kolo - 2024-01-27'!BG13</f>
        <v>0</v>
      </c>
      <c r="Q13" s="17">
        <f>'5.kolo - 2024-02-10'!BG13</f>
        <v>0</v>
      </c>
      <c r="R13" s="23">
        <f t="shared" si="5"/>
        <v>137</v>
      </c>
      <c r="S13" s="11">
        <f t="shared" si="6"/>
        <v>71.599999999999994</v>
      </c>
      <c r="T13" s="24">
        <f t="shared" si="7"/>
        <v>0</v>
      </c>
      <c r="U13" s="80">
        <f t="shared" si="8"/>
        <v>208.6</v>
      </c>
      <c r="V13" s="15">
        <f t="shared" si="9"/>
        <v>5</v>
      </c>
    </row>
    <row r="14" spans="1:22" ht="18" x14ac:dyDescent="0.25">
      <c r="A14" s="69">
        <v>10</v>
      </c>
      <c r="B14" s="65" t="s">
        <v>40</v>
      </c>
      <c r="C14" s="62">
        <f>'1.kolo - 2023-12-02'!AM14</f>
        <v>0</v>
      </c>
      <c r="D14" s="9">
        <f>'2.kolo - 2023-12-16'!AM14</f>
        <v>0</v>
      </c>
      <c r="E14" s="9">
        <f>'3.kolo - 2024-01-06'!AM14</f>
        <v>0</v>
      </c>
      <c r="F14" s="9">
        <f>'4.kolo - 2024-01-27'!AM14</f>
        <v>0</v>
      </c>
      <c r="G14" s="9">
        <f>'5.kolo - 2024-02-10'!AM14</f>
        <v>0</v>
      </c>
      <c r="H14" s="23">
        <f t="shared" si="0"/>
        <v>0</v>
      </c>
      <c r="I14" s="11">
        <f t="shared" si="1"/>
        <v>0</v>
      </c>
      <c r="J14" s="24">
        <f t="shared" si="2"/>
        <v>0</v>
      </c>
      <c r="K14" s="80">
        <f t="shared" si="3"/>
        <v>0</v>
      </c>
      <c r="L14" s="13">
        <f t="shared" si="4"/>
        <v>11</v>
      </c>
      <c r="M14" s="16">
        <f>'1.kolo - 2023-12-02'!BG14</f>
        <v>0</v>
      </c>
      <c r="N14" s="16">
        <f>'2.kolo - 2023-12-16'!BF14</f>
        <v>0</v>
      </c>
      <c r="O14" s="16">
        <f>'3.kolo - 2024-01-06'!BF14</f>
        <v>0</v>
      </c>
      <c r="P14" s="16">
        <f>'4.kolo - 2024-01-27'!BG14</f>
        <v>0</v>
      </c>
      <c r="Q14" s="17">
        <f>'5.kolo - 2024-02-10'!BG14</f>
        <v>0</v>
      </c>
      <c r="R14" s="23">
        <f t="shared" si="5"/>
        <v>0</v>
      </c>
      <c r="S14" s="11">
        <f t="shared" si="6"/>
        <v>0</v>
      </c>
      <c r="T14" s="24">
        <f t="shared" si="7"/>
        <v>0</v>
      </c>
      <c r="U14" s="80">
        <f t="shared" si="8"/>
        <v>0</v>
      </c>
      <c r="V14" s="15">
        <f t="shared" si="9"/>
        <v>8</v>
      </c>
    </row>
    <row r="15" spans="1:22" ht="18" x14ac:dyDescent="0.25">
      <c r="A15" s="69">
        <v>11</v>
      </c>
      <c r="B15" s="65" t="s">
        <v>39</v>
      </c>
      <c r="C15" s="62">
        <f>'1.kolo - 2023-12-02'!AM15</f>
        <v>0</v>
      </c>
      <c r="D15" s="9">
        <f>'2.kolo - 2023-12-16'!AM15</f>
        <v>0</v>
      </c>
      <c r="E15" s="9">
        <f>'3.kolo - 2024-01-06'!AM15</f>
        <v>0</v>
      </c>
      <c r="F15" s="9">
        <f>'4.kolo - 2024-01-27'!AM15</f>
        <v>0</v>
      </c>
      <c r="G15" s="9">
        <f>'5.kolo - 2024-02-10'!AM15</f>
        <v>0</v>
      </c>
      <c r="H15" s="23">
        <f t="shared" si="0"/>
        <v>0</v>
      </c>
      <c r="I15" s="11">
        <f t="shared" si="1"/>
        <v>0</v>
      </c>
      <c r="J15" s="24">
        <f t="shared" si="2"/>
        <v>0</v>
      </c>
      <c r="K15" s="80">
        <f t="shared" si="3"/>
        <v>0</v>
      </c>
      <c r="L15" s="13">
        <f t="shared" si="4"/>
        <v>11</v>
      </c>
      <c r="M15" s="16">
        <f>'1.kolo - 2023-12-02'!BG15</f>
        <v>0</v>
      </c>
      <c r="N15" s="16">
        <f>'2.kolo - 2023-12-16'!BF15</f>
        <v>0</v>
      </c>
      <c r="O15" s="16">
        <f>'3.kolo - 2024-01-06'!BF15</f>
        <v>0</v>
      </c>
      <c r="P15" s="16">
        <f>'4.kolo - 2024-01-27'!BG15</f>
        <v>0</v>
      </c>
      <c r="Q15" s="17">
        <f>'5.kolo - 2024-02-10'!BG15</f>
        <v>0</v>
      </c>
      <c r="R15" s="23">
        <f t="shared" si="5"/>
        <v>0</v>
      </c>
      <c r="S15" s="11">
        <f t="shared" si="6"/>
        <v>0</v>
      </c>
      <c r="T15" s="24">
        <f t="shared" si="7"/>
        <v>0</v>
      </c>
      <c r="U15" s="80">
        <f t="shared" si="8"/>
        <v>0</v>
      </c>
      <c r="V15" s="15">
        <f t="shared" si="9"/>
        <v>8</v>
      </c>
    </row>
    <row r="16" spans="1:22" ht="18" x14ac:dyDescent="0.25">
      <c r="A16" s="69">
        <v>12</v>
      </c>
      <c r="B16" s="65" t="s">
        <v>42</v>
      </c>
      <c r="C16" s="62">
        <f>'1.kolo - 2023-12-02'!AM16</f>
        <v>387.71000000000004</v>
      </c>
      <c r="D16" s="9">
        <f>'2.kolo - 2023-12-16'!AM16</f>
        <v>0</v>
      </c>
      <c r="E16" s="9">
        <f>'3.kolo - 2024-01-06'!AM16</f>
        <v>0</v>
      </c>
      <c r="F16" s="9">
        <f>'4.kolo - 2024-01-27'!AM16</f>
        <v>0</v>
      </c>
      <c r="G16" s="9">
        <f>'5.kolo - 2024-02-10'!AM16</f>
        <v>0</v>
      </c>
      <c r="H16" s="23">
        <f t="shared" si="0"/>
        <v>387.71000000000004</v>
      </c>
      <c r="I16" s="11">
        <f t="shared" si="1"/>
        <v>0</v>
      </c>
      <c r="J16" s="24">
        <f t="shared" si="2"/>
        <v>0</v>
      </c>
      <c r="K16" s="80">
        <f t="shared" si="3"/>
        <v>387.71000000000004</v>
      </c>
      <c r="L16" s="13">
        <f t="shared" si="4"/>
        <v>8</v>
      </c>
      <c r="M16" s="16">
        <f>'1.kolo - 2023-12-02'!BG16</f>
        <v>214.12</v>
      </c>
      <c r="N16" s="16">
        <f>'2.kolo - 2023-12-16'!BF16</f>
        <v>0</v>
      </c>
      <c r="O16" s="16">
        <f>'3.kolo - 2024-01-06'!BF16</f>
        <v>0</v>
      </c>
      <c r="P16" s="16">
        <f>'4.kolo - 2024-01-27'!BG16</f>
        <v>0</v>
      </c>
      <c r="Q16" s="17">
        <f>'5.kolo - 2024-02-10'!BG16</f>
        <v>0</v>
      </c>
      <c r="R16" s="23">
        <f t="shared" si="5"/>
        <v>214.12</v>
      </c>
      <c r="S16" s="11">
        <f t="shared" si="6"/>
        <v>0</v>
      </c>
      <c r="T16" s="24">
        <f t="shared" si="7"/>
        <v>0</v>
      </c>
      <c r="U16" s="80">
        <f t="shared" si="8"/>
        <v>214.12</v>
      </c>
      <c r="V16" s="15">
        <f t="shared" si="9"/>
        <v>3</v>
      </c>
    </row>
    <row r="17" spans="1:22" ht="18" x14ac:dyDescent="0.25">
      <c r="A17" s="69">
        <v>13</v>
      </c>
      <c r="B17" s="65" t="s">
        <v>41</v>
      </c>
      <c r="C17" s="62">
        <f>'1.kolo - 2023-12-02'!AM17</f>
        <v>0</v>
      </c>
      <c r="D17" s="9">
        <f>'2.kolo - 2023-12-16'!AM17</f>
        <v>0</v>
      </c>
      <c r="E17" s="9">
        <f>'3.kolo - 2024-01-06'!AM17</f>
        <v>0</v>
      </c>
      <c r="F17" s="9">
        <f>'4.kolo - 2024-01-27'!AM17</f>
        <v>0</v>
      </c>
      <c r="G17" s="9">
        <f>'5.kolo - 2024-02-10'!AM17</f>
        <v>0</v>
      </c>
      <c r="H17" s="23">
        <f t="shared" si="0"/>
        <v>0</v>
      </c>
      <c r="I17" s="11">
        <f t="shared" si="1"/>
        <v>0</v>
      </c>
      <c r="J17" s="24">
        <f t="shared" si="2"/>
        <v>0</v>
      </c>
      <c r="K17" s="80">
        <f t="shared" si="3"/>
        <v>0</v>
      </c>
      <c r="L17" s="13">
        <f t="shared" si="4"/>
        <v>11</v>
      </c>
      <c r="M17" s="16">
        <f>'1.kolo - 2023-12-02'!BG17</f>
        <v>0</v>
      </c>
      <c r="N17" s="16">
        <f>'2.kolo - 2023-12-16'!BF17</f>
        <v>0</v>
      </c>
      <c r="O17" s="16">
        <f>'3.kolo - 2024-01-06'!BF17</f>
        <v>0</v>
      </c>
      <c r="P17" s="16">
        <f>'4.kolo - 2024-01-27'!BG17</f>
        <v>0</v>
      </c>
      <c r="Q17" s="17">
        <f>'5.kolo - 2024-02-10'!BG17</f>
        <v>0</v>
      </c>
      <c r="R17" s="23">
        <f t="shared" si="5"/>
        <v>0</v>
      </c>
      <c r="S17" s="11">
        <f t="shared" si="6"/>
        <v>0</v>
      </c>
      <c r="T17" s="24">
        <f t="shared" si="7"/>
        <v>0</v>
      </c>
      <c r="U17" s="80">
        <f t="shared" si="8"/>
        <v>0</v>
      </c>
      <c r="V17" s="15">
        <f t="shared" si="9"/>
        <v>8</v>
      </c>
    </row>
    <row r="18" spans="1:22" ht="18" x14ac:dyDescent="0.25">
      <c r="A18" s="69">
        <v>14</v>
      </c>
      <c r="B18" s="65" t="s">
        <v>47</v>
      </c>
      <c r="C18" s="62">
        <f>'1.kolo - 2023-12-02'!AM18</f>
        <v>290.70999999999998</v>
      </c>
      <c r="D18" s="9">
        <f>'2.kolo - 2023-12-16'!AM18</f>
        <v>254.47</v>
      </c>
      <c r="E18" s="9">
        <f>'3.kolo - 2024-01-06'!AM18</f>
        <v>0</v>
      </c>
      <c r="F18" s="9">
        <f>'4.kolo - 2024-01-27'!AM18</f>
        <v>0</v>
      </c>
      <c r="G18" s="9">
        <f>'5.kolo - 2024-02-10'!AM18</f>
        <v>0</v>
      </c>
      <c r="H18" s="23">
        <f t="shared" si="0"/>
        <v>290.70999999999998</v>
      </c>
      <c r="I18" s="11">
        <f t="shared" si="1"/>
        <v>254.47</v>
      </c>
      <c r="J18" s="24">
        <f t="shared" si="2"/>
        <v>0</v>
      </c>
      <c r="K18" s="80">
        <f t="shared" si="3"/>
        <v>545.17999999999995</v>
      </c>
      <c r="L18" s="13">
        <f t="shared" si="4"/>
        <v>4</v>
      </c>
      <c r="M18" s="16">
        <f>'1.kolo - 2023-12-02'!BG18</f>
        <v>161.32</v>
      </c>
      <c r="N18" s="16">
        <f>'2.kolo - 2023-12-16'!BF18</f>
        <v>48.41</v>
      </c>
      <c r="O18" s="16">
        <f>'3.kolo - 2024-01-06'!BF18</f>
        <v>0</v>
      </c>
      <c r="P18" s="16">
        <f>'4.kolo - 2024-01-27'!BG18</f>
        <v>0</v>
      </c>
      <c r="Q18" s="17">
        <f>'5.kolo - 2024-02-10'!BG18</f>
        <v>0</v>
      </c>
      <c r="R18" s="23">
        <f t="shared" si="5"/>
        <v>161.32</v>
      </c>
      <c r="S18" s="11">
        <f t="shared" si="6"/>
        <v>48.41</v>
      </c>
      <c r="T18" s="24">
        <f t="shared" si="7"/>
        <v>0</v>
      </c>
      <c r="U18" s="80">
        <f t="shared" si="8"/>
        <v>209.73</v>
      </c>
      <c r="V18" s="15">
        <f t="shared" si="9"/>
        <v>4</v>
      </c>
    </row>
    <row r="19" spans="1:22" ht="18" x14ac:dyDescent="0.25">
      <c r="A19" s="69">
        <v>15</v>
      </c>
      <c r="B19" s="65" t="s">
        <v>49</v>
      </c>
      <c r="C19" s="62">
        <f>'1.kolo - 2023-12-02'!AM19</f>
        <v>0</v>
      </c>
      <c r="D19" s="9">
        <f>'2.kolo - 2023-12-16'!AM19</f>
        <v>433.76</v>
      </c>
      <c r="E19" s="9">
        <f>'3.kolo - 2024-01-06'!AM19</f>
        <v>0</v>
      </c>
      <c r="F19" s="9">
        <f>'4.kolo - 2024-01-27'!AM19</f>
        <v>0</v>
      </c>
      <c r="G19" s="9">
        <f>'5.kolo - 2024-02-10'!AM19</f>
        <v>0</v>
      </c>
      <c r="H19" s="23">
        <f t="shared" si="0"/>
        <v>433.76</v>
      </c>
      <c r="I19" s="11">
        <f t="shared" si="1"/>
        <v>0</v>
      </c>
      <c r="J19" s="24">
        <f t="shared" si="2"/>
        <v>0</v>
      </c>
      <c r="K19" s="80">
        <f t="shared" si="3"/>
        <v>433.76</v>
      </c>
      <c r="L19" s="13">
        <f t="shared" si="4"/>
        <v>7</v>
      </c>
      <c r="M19" s="16">
        <f>'1.kolo - 2023-12-02'!BG19</f>
        <v>0</v>
      </c>
      <c r="N19" s="16">
        <f>'2.kolo - 2023-12-16'!BF19</f>
        <v>85.74</v>
      </c>
      <c r="O19" s="16">
        <f>'3.kolo - 2024-01-06'!BF19</f>
        <v>0</v>
      </c>
      <c r="P19" s="16">
        <f>'4.kolo - 2024-01-27'!BG19</f>
        <v>0</v>
      </c>
      <c r="Q19" s="17">
        <f>'5.kolo - 2024-02-10'!BG19</f>
        <v>0</v>
      </c>
      <c r="R19" s="23">
        <f t="shared" si="5"/>
        <v>85.74</v>
      </c>
      <c r="S19" s="11">
        <f t="shared" si="6"/>
        <v>0</v>
      </c>
      <c r="T19" s="24">
        <f t="shared" si="7"/>
        <v>0</v>
      </c>
      <c r="U19" s="80">
        <f t="shared" si="8"/>
        <v>85.74</v>
      </c>
      <c r="V19" s="15">
        <f t="shared" si="9"/>
        <v>6</v>
      </c>
    </row>
    <row r="20" spans="1:22" ht="18" x14ac:dyDescent="0.25">
      <c r="A20" s="69">
        <v>16</v>
      </c>
      <c r="B20" s="66"/>
      <c r="C20" s="62">
        <f>'1.kolo - 2023-12-02'!AM20</f>
        <v>0</v>
      </c>
      <c r="D20" s="9">
        <f>'2.kolo - 2023-12-16'!AM20</f>
        <v>0</v>
      </c>
      <c r="E20" s="9">
        <f>'3.kolo - 2024-01-06'!AM20</f>
        <v>0</v>
      </c>
      <c r="F20" s="9">
        <f>'4.kolo - 2024-01-27'!AM20</f>
        <v>0</v>
      </c>
      <c r="G20" s="9">
        <f>'5.kolo - 2024-02-10'!AM20</f>
        <v>0</v>
      </c>
      <c r="H20" s="23">
        <f t="shared" si="0"/>
        <v>0</v>
      </c>
      <c r="I20" s="11">
        <f t="shared" si="1"/>
        <v>0</v>
      </c>
      <c r="J20" s="24">
        <f t="shared" si="2"/>
        <v>0</v>
      </c>
      <c r="K20" s="80">
        <f t="shared" si="3"/>
        <v>0</v>
      </c>
      <c r="L20" s="13">
        <f t="shared" si="4"/>
        <v>11</v>
      </c>
      <c r="M20" s="16">
        <f>'1.kolo - 2023-12-02'!BG20</f>
        <v>0</v>
      </c>
      <c r="N20" s="16">
        <f>'2.kolo - 2023-12-16'!BF20</f>
        <v>0</v>
      </c>
      <c r="O20" s="16">
        <f>'3.kolo - 2024-01-06'!BF20</f>
        <v>0</v>
      </c>
      <c r="P20" s="16">
        <f>'4.kolo - 2024-01-27'!BG20</f>
        <v>0</v>
      </c>
      <c r="Q20" s="17">
        <f>'5.kolo - 2024-02-10'!BG20</f>
        <v>0</v>
      </c>
      <c r="R20" s="23">
        <f t="shared" si="5"/>
        <v>0</v>
      </c>
      <c r="S20" s="11">
        <f t="shared" si="6"/>
        <v>0</v>
      </c>
      <c r="T20" s="24">
        <f t="shared" si="7"/>
        <v>0</v>
      </c>
      <c r="U20" s="80">
        <f t="shared" si="8"/>
        <v>0</v>
      </c>
      <c r="V20" s="15">
        <f t="shared" si="9"/>
        <v>8</v>
      </c>
    </row>
    <row r="21" spans="1:22" ht="18.75" thickBot="1" x14ac:dyDescent="0.3">
      <c r="A21" s="70">
        <v>17</v>
      </c>
      <c r="B21" s="67"/>
      <c r="C21" s="63">
        <f>'1.kolo - 2023-12-02'!AM21</f>
        <v>0</v>
      </c>
      <c r="D21" s="10">
        <f>'2.kolo - 2023-12-16'!AM21</f>
        <v>0</v>
      </c>
      <c r="E21" s="10">
        <f>'3.kolo - 2024-01-06'!AM21</f>
        <v>0</v>
      </c>
      <c r="F21" s="10">
        <f>'4.kolo - 2024-01-27'!AM21</f>
        <v>0</v>
      </c>
      <c r="G21" s="10">
        <f>'5.kolo - 2024-02-10'!AM21</f>
        <v>0</v>
      </c>
      <c r="H21" s="25">
        <f t="shared" si="0"/>
        <v>0</v>
      </c>
      <c r="I21" s="12">
        <f t="shared" si="1"/>
        <v>0</v>
      </c>
      <c r="J21" s="26">
        <f t="shared" si="2"/>
        <v>0</v>
      </c>
      <c r="K21" s="81">
        <f t="shared" si="3"/>
        <v>0</v>
      </c>
      <c r="L21" s="14">
        <f t="shared" si="4"/>
        <v>11</v>
      </c>
      <c r="M21" s="18">
        <f>'1.kolo - 2023-12-02'!BG21</f>
        <v>0</v>
      </c>
      <c r="N21" s="18">
        <f>'2.kolo - 2023-12-16'!BF21</f>
        <v>0</v>
      </c>
      <c r="O21" s="16">
        <f>'3.kolo - 2024-01-06'!BF21</f>
        <v>0</v>
      </c>
      <c r="P21" s="18">
        <f>'4.kolo - 2024-01-27'!BG21</f>
        <v>0</v>
      </c>
      <c r="Q21" s="19">
        <f>'5.kolo - 2024-02-10'!BG21</f>
        <v>0</v>
      </c>
      <c r="R21" s="25">
        <f t="shared" si="5"/>
        <v>0</v>
      </c>
      <c r="S21" s="12">
        <f t="shared" si="6"/>
        <v>0</v>
      </c>
      <c r="T21" s="26">
        <f t="shared" si="7"/>
        <v>0</v>
      </c>
      <c r="U21" s="81">
        <f t="shared" si="8"/>
        <v>0</v>
      </c>
      <c r="V21" s="78">
        <f t="shared" si="9"/>
        <v>8</v>
      </c>
    </row>
  </sheetData>
  <mergeCells count="22">
    <mergeCell ref="R2:R4"/>
    <mergeCell ref="S2:S4"/>
    <mergeCell ref="T2:T4"/>
    <mergeCell ref="U2:U4"/>
    <mergeCell ref="V2:V4"/>
    <mergeCell ref="G2:G4"/>
    <mergeCell ref="M2:M4"/>
    <mergeCell ref="Q2:Q4"/>
    <mergeCell ref="P2:P4"/>
    <mergeCell ref="O2:O4"/>
    <mergeCell ref="N2:N4"/>
    <mergeCell ref="H2:H4"/>
    <mergeCell ref="I2:I4"/>
    <mergeCell ref="J2:J4"/>
    <mergeCell ref="K2:K4"/>
    <mergeCell ref="L2:L4"/>
    <mergeCell ref="F2:F4"/>
    <mergeCell ref="A2:A4"/>
    <mergeCell ref="B2:B4"/>
    <mergeCell ref="C2:C4"/>
    <mergeCell ref="D2:D4"/>
    <mergeCell ref="E2:E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zoomScaleNormal="100" workbookViewId="0">
      <pane xSplit="2" ySplit="4" topLeftCell="AL5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5.7109375" customWidth="1"/>
    <col min="2" max="2" width="15" customWidth="1"/>
    <col min="3" max="3" width="3.5703125" customWidth="1"/>
    <col min="4" max="7" width="0.85546875" customWidth="1"/>
    <col min="8" max="12" width="3.5703125" customWidth="1"/>
    <col min="13" max="13" width="6.5703125" customWidth="1"/>
    <col min="15" max="17" width="3.5703125" customWidth="1"/>
    <col min="18" max="18" width="6.7109375" customWidth="1"/>
    <col min="19" max="19" width="12.140625" bestFit="1" customWidth="1"/>
    <col min="21" max="21" width="3.5703125" customWidth="1"/>
    <col min="22" max="24" width="1.28515625" customWidth="1"/>
    <col min="25" max="30" width="3.5703125" customWidth="1"/>
    <col min="33" max="35" width="3.42578125" customWidth="1"/>
    <col min="36" max="36" width="6.7109375" customWidth="1"/>
    <col min="37" max="37" width="12.140625" bestFit="1" customWidth="1"/>
    <col min="39" max="39" width="10.140625" customWidth="1"/>
    <col min="40" max="40" width="0.140625" customWidth="1"/>
    <col min="42" max="51" width="3.5703125" customWidth="1"/>
    <col min="54" max="56" width="3.5703125" customWidth="1"/>
    <col min="57" max="57" width="6.7109375" customWidth="1"/>
    <col min="58" max="58" width="12.140625" bestFit="1" customWidth="1"/>
    <col min="59" max="59" width="10.5703125" customWidth="1"/>
  </cols>
  <sheetData>
    <row r="1" spans="1:60" ht="18.75" thickBot="1" x14ac:dyDescent="0.3">
      <c r="A1" s="89"/>
      <c r="B1" s="90"/>
      <c r="C1" s="119" t="s">
        <v>15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1"/>
      <c r="AP1" s="119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1"/>
    </row>
    <row r="2" spans="1:60" ht="15" customHeight="1" thickBot="1" x14ac:dyDescent="0.3">
      <c r="A2" s="135" t="s">
        <v>0</v>
      </c>
      <c r="B2" s="138" t="s">
        <v>1</v>
      </c>
      <c r="C2" s="124" t="s">
        <v>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  <c r="U2" s="124" t="s">
        <v>6</v>
      </c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6"/>
      <c r="AM2" s="127" t="s">
        <v>8</v>
      </c>
      <c r="AN2" s="27"/>
      <c r="AO2" s="133" t="s">
        <v>7</v>
      </c>
      <c r="AP2" s="124" t="s">
        <v>14</v>
      </c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13" t="s">
        <v>26</v>
      </c>
      <c r="BH2" s="127" t="s">
        <v>30</v>
      </c>
    </row>
    <row r="3" spans="1:60" ht="15" customHeight="1" thickBot="1" x14ac:dyDescent="0.3">
      <c r="A3" s="136"/>
      <c r="B3" s="139"/>
      <c r="C3" s="130" t="s">
        <v>3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  <c r="O3" s="122" t="s">
        <v>16</v>
      </c>
      <c r="P3" s="123"/>
      <c r="Q3" s="123"/>
      <c r="R3" s="123"/>
      <c r="S3" s="123"/>
      <c r="T3" s="88"/>
      <c r="U3" s="130" t="s">
        <v>19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2"/>
      <c r="AG3" s="122" t="s">
        <v>16</v>
      </c>
      <c r="AH3" s="123"/>
      <c r="AI3" s="123"/>
      <c r="AJ3" s="123"/>
      <c r="AK3" s="123"/>
      <c r="AL3" s="88"/>
      <c r="AM3" s="128"/>
      <c r="AN3" s="27"/>
      <c r="AO3" s="134"/>
      <c r="AP3" s="130" t="s">
        <v>19</v>
      </c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2"/>
      <c r="BB3" s="122" t="s">
        <v>16</v>
      </c>
      <c r="BC3" s="123"/>
      <c r="BD3" s="123"/>
      <c r="BE3" s="123"/>
      <c r="BF3" s="123"/>
      <c r="BG3" s="114"/>
      <c r="BH3" s="128"/>
    </row>
    <row r="4" spans="1:60" ht="52.5" customHeight="1" thickBot="1" x14ac:dyDescent="0.3">
      <c r="A4" s="137"/>
      <c r="B4" s="140"/>
      <c r="C4" s="43">
        <v>0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44">
        <v>9</v>
      </c>
      <c r="L4" s="44">
        <v>10</v>
      </c>
      <c r="M4" s="71" t="s">
        <v>2</v>
      </c>
      <c r="N4" s="72" t="s">
        <v>3</v>
      </c>
      <c r="O4" s="83" t="s">
        <v>43</v>
      </c>
      <c r="P4" s="84" t="s">
        <v>44</v>
      </c>
      <c r="Q4" s="84" t="s">
        <v>45</v>
      </c>
      <c r="R4" s="3" t="s">
        <v>4</v>
      </c>
      <c r="S4" s="87" t="s">
        <v>17</v>
      </c>
      <c r="T4" s="82" t="s">
        <v>5</v>
      </c>
      <c r="U4" s="43">
        <v>0</v>
      </c>
      <c r="V4" s="44">
        <v>2</v>
      </c>
      <c r="W4" s="44">
        <v>3</v>
      </c>
      <c r="X4" s="44">
        <v>4</v>
      </c>
      <c r="Y4" s="44">
        <v>5</v>
      </c>
      <c r="Z4" s="44">
        <v>6</v>
      </c>
      <c r="AA4" s="44">
        <v>7</v>
      </c>
      <c r="AB4" s="44">
        <v>8</v>
      </c>
      <c r="AC4" s="44">
        <v>9</v>
      </c>
      <c r="AD4" s="44">
        <v>10</v>
      </c>
      <c r="AE4" s="71" t="s">
        <v>2</v>
      </c>
      <c r="AF4" s="72" t="s">
        <v>18</v>
      </c>
      <c r="AG4" s="83" t="s">
        <v>43</v>
      </c>
      <c r="AH4" s="84" t="s">
        <v>44</v>
      </c>
      <c r="AI4" s="84" t="s">
        <v>45</v>
      </c>
      <c r="AJ4" s="3" t="s">
        <v>4</v>
      </c>
      <c r="AK4" s="87" t="s">
        <v>17</v>
      </c>
      <c r="AL4" s="82" t="s">
        <v>5</v>
      </c>
      <c r="AM4" s="128"/>
      <c r="AN4" s="27"/>
      <c r="AO4" s="134"/>
      <c r="AP4" s="43">
        <v>0</v>
      </c>
      <c r="AQ4" s="44">
        <v>2</v>
      </c>
      <c r="AR4" s="44">
        <v>3</v>
      </c>
      <c r="AS4" s="44">
        <v>4</v>
      </c>
      <c r="AT4" s="44">
        <v>5</v>
      </c>
      <c r="AU4" s="44">
        <v>6</v>
      </c>
      <c r="AV4" s="44">
        <v>7</v>
      </c>
      <c r="AW4" s="44">
        <v>8</v>
      </c>
      <c r="AX4" s="44">
        <v>9</v>
      </c>
      <c r="AY4" s="44">
        <v>10</v>
      </c>
      <c r="AZ4" s="71" t="s">
        <v>2</v>
      </c>
      <c r="BA4" s="72" t="s">
        <v>20</v>
      </c>
      <c r="BB4" s="83" t="s">
        <v>43</v>
      </c>
      <c r="BC4" s="84" t="s">
        <v>44</v>
      </c>
      <c r="BD4" s="84" t="s">
        <v>45</v>
      </c>
      <c r="BE4" s="3" t="s">
        <v>4</v>
      </c>
      <c r="BF4" s="87" t="s">
        <v>17</v>
      </c>
      <c r="BG4" s="115"/>
      <c r="BH4" s="129"/>
    </row>
    <row r="5" spans="1:60" ht="18.75" x14ac:dyDescent="0.3">
      <c r="A5" s="37">
        <v>1</v>
      </c>
      <c r="B5" s="38" t="str">
        <f>CELKEM!B5</f>
        <v>Prepletaný Jan</v>
      </c>
      <c r="C5" s="45"/>
      <c r="D5" s="46"/>
      <c r="E5" s="46"/>
      <c r="F5" s="46"/>
      <c r="G5" s="46"/>
      <c r="H5" s="46"/>
      <c r="I5" s="46"/>
      <c r="J5" s="46"/>
      <c r="K5" s="46">
        <v>8</v>
      </c>
      <c r="L5" s="47">
        <v>7</v>
      </c>
      <c r="M5" s="50">
        <f t="shared" ref="M5:M21" si="0">SUM(C5:L5)</f>
        <v>15</v>
      </c>
      <c r="N5" s="51">
        <f>10*L5+9*K5+8*J5+7*I5+6*H5+5*G5+4*F5+3*E5+2*D5+1*C5</f>
        <v>142</v>
      </c>
      <c r="O5" s="4">
        <v>6</v>
      </c>
      <c r="P5" s="2">
        <v>3</v>
      </c>
      <c r="Q5" s="2">
        <v>1</v>
      </c>
      <c r="R5" s="85">
        <v>25.69</v>
      </c>
      <c r="S5" s="86">
        <f>(10*O5+8*P5+6*Q5)-R5</f>
        <v>64.31</v>
      </c>
      <c r="T5" s="73">
        <f>N5+S5</f>
        <v>206.31</v>
      </c>
      <c r="U5" s="45"/>
      <c r="V5" s="46"/>
      <c r="W5" s="46"/>
      <c r="X5" s="46"/>
      <c r="Y5" s="46"/>
      <c r="Z5" s="46"/>
      <c r="AA5" s="46"/>
      <c r="AB5" s="46">
        <v>2</v>
      </c>
      <c r="AC5" s="46">
        <v>8</v>
      </c>
      <c r="AD5" s="47">
        <v>5</v>
      </c>
      <c r="AE5" s="50">
        <f t="shared" ref="AE5:AE21" si="1">SUM(U5:AD5)</f>
        <v>15</v>
      </c>
      <c r="AF5" s="51">
        <f>U5*1+V5*2+W5*3+X5*4+Y5*5+Z5*6+AA5*7+AB5*8+AC5*9+AD5*10</f>
        <v>138</v>
      </c>
      <c r="AG5" s="4">
        <v>4</v>
      </c>
      <c r="AH5" s="2">
        <v>6</v>
      </c>
      <c r="AI5" s="2">
        <v>2</v>
      </c>
      <c r="AJ5" s="85">
        <v>13.33</v>
      </c>
      <c r="AK5" s="86">
        <f>(10*AG5+8*AH5+6*AI5)-AJ5</f>
        <v>86.67</v>
      </c>
      <c r="AL5" s="73">
        <f>AF5+AK5</f>
        <v>224.67000000000002</v>
      </c>
      <c r="AM5" s="74">
        <f>T5+AL5</f>
        <v>430.98</v>
      </c>
      <c r="AN5" s="56"/>
      <c r="AO5" s="57">
        <f>(RANK(AM5,$AM$5:$AM$21))</f>
        <v>1</v>
      </c>
      <c r="AP5" s="45"/>
      <c r="AQ5" s="46"/>
      <c r="AR5" s="46"/>
      <c r="AS5" s="46"/>
      <c r="AT5" s="46"/>
      <c r="AU5" s="46"/>
      <c r="AV5" s="46"/>
      <c r="AW5" s="46"/>
      <c r="AX5" s="46">
        <v>2</v>
      </c>
      <c r="AY5" s="47">
        <v>13</v>
      </c>
      <c r="AZ5" s="50">
        <f t="shared" ref="AZ5:AZ19" si="2">SUM(AP5:AY5)</f>
        <v>15</v>
      </c>
      <c r="BA5" s="51">
        <f>10*AY5+9*AX5+8*AW5+7*AV5+6*AU5+5*AT5+4*AS5+3*AR5+2*AQ5+1*AP5</f>
        <v>148</v>
      </c>
      <c r="BB5" s="4">
        <v>8</v>
      </c>
      <c r="BC5" s="2">
        <v>3</v>
      </c>
      <c r="BD5" s="2"/>
      <c r="BE5" s="85">
        <v>24.12</v>
      </c>
      <c r="BF5" s="86">
        <f>(10*BB5+8*BC5+6*BD5)-BE5</f>
        <v>79.88</v>
      </c>
      <c r="BG5" s="74">
        <f>BA5+BF5</f>
        <v>227.88</v>
      </c>
      <c r="BH5" s="59">
        <f>(RANK(BG5,$BG$5:$BG$21))</f>
        <v>1</v>
      </c>
    </row>
    <row r="6" spans="1:60" ht="18.75" x14ac:dyDescent="0.3">
      <c r="A6" s="39">
        <v>2</v>
      </c>
      <c r="B6" s="40" t="str">
        <f>CELKEM!B6</f>
        <v>Horký Pavel</v>
      </c>
      <c r="C6" s="5"/>
      <c r="D6" s="1"/>
      <c r="E6" s="1"/>
      <c r="F6" s="1"/>
      <c r="G6" s="1"/>
      <c r="H6" s="1"/>
      <c r="I6" s="1"/>
      <c r="J6" s="1"/>
      <c r="K6" s="1">
        <v>4</v>
      </c>
      <c r="L6" s="48">
        <v>11</v>
      </c>
      <c r="M6" s="52">
        <f t="shared" si="0"/>
        <v>15</v>
      </c>
      <c r="N6" s="32">
        <f t="shared" ref="N6:N21" si="3">10*L6+9*K6+8*J6+7*I6+6*H6+5*G6+4*F6+3*E6+2*D6+1*C6</f>
        <v>146</v>
      </c>
      <c r="O6" s="5">
        <v>5</v>
      </c>
      <c r="P6" s="1">
        <v>4</v>
      </c>
      <c r="Q6" s="1">
        <v>2</v>
      </c>
      <c r="R6" s="54">
        <v>27.99</v>
      </c>
      <c r="S6" s="28">
        <f t="shared" ref="S6:S21" si="4">(10*O6+8*P6+6*Q6)-R6</f>
        <v>66.010000000000005</v>
      </c>
      <c r="T6" s="29">
        <f t="shared" ref="T6:T21" si="5">N6+S6</f>
        <v>212.01</v>
      </c>
      <c r="U6" s="5"/>
      <c r="V6" s="1"/>
      <c r="W6" s="1"/>
      <c r="X6" s="1"/>
      <c r="Y6" s="1"/>
      <c r="Z6" s="1"/>
      <c r="AA6" s="1"/>
      <c r="AB6" s="1"/>
      <c r="AC6" s="1"/>
      <c r="AD6" s="48"/>
      <c r="AE6" s="52">
        <f t="shared" si="1"/>
        <v>0</v>
      </c>
      <c r="AF6" s="32">
        <f t="shared" ref="AF6:AF21" si="6">U6*1+V6*2+W6*3+X6*4+Y6*5+Z6*6+AA6*7+AB6*8+AC6*9+AD6*10</f>
        <v>0</v>
      </c>
      <c r="AG6" s="5"/>
      <c r="AH6" s="1"/>
      <c r="AI6" s="1"/>
      <c r="AJ6" s="54"/>
      <c r="AK6" s="28">
        <f t="shared" ref="AK6:AK21" si="7">(10*AG6+8*AH6+6*AI6)-AJ6</f>
        <v>0</v>
      </c>
      <c r="AL6" s="29">
        <f t="shared" ref="AL6:AL21" si="8">AF6+AK6</f>
        <v>0</v>
      </c>
      <c r="AM6" s="75">
        <f>T6+AL6</f>
        <v>212.01</v>
      </c>
      <c r="AN6" s="34"/>
      <c r="AO6" s="35">
        <f t="shared" ref="AO6:AO21" si="9">(RANK(AM6,$AM$5:$AM$21))</f>
        <v>7</v>
      </c>
      <c r="AP6" s="5"/>
      <c r="AQ6" s="1"/>
      <c r="AR6" s="1"/>
      <c r="AS6" s="1"/>
      <c r="AT6" s="1"/>
      <c r="AU6" s="1"/>
      <c r="AV6" s="1"/>
      <c r="AW6" s="1"/>
      <c r="AX6" s="1"/>
      <c r="AY6" s="48"/>
      <c r="AZ6" s="52">
        <f t="shared" si="2"/>
        <v>0</v>
      </c>
      <c r="BA6" s="32">
        <f t="shared" ref="BA6:BA19" si="10">10*AY6+9*AX6+8*AW6+7*AV6+6*AU6+5*AT6+4*AS6+3*AR6+2*AQ6+1*AP6</f>
        <v>0</v>
      </c>
      <c r="BB6" s="5"/>
      <c r="BC6" s="1"/>
      <c r="BD6" s="1"/>
      <c r="BE6" s="54"/>
      <c r="BF6" s="28">
        <f t="shared" ref="BF6:BF21" si="11">(10*BB6+8*BC6+6*BD6)-BE6</f>
        <v>0</v>
      </c>
      <c r="BG6" s="75">
        <f t="shared" ref="BG6:BG21" si="12">BA6+BF6</f>
        <v>0</v>
      </c>
      <c r="BH6" s="59">
        <f t="shared" ref="BH6:BH21" si="13">(RANK(BG6,$BG$5:$BG$21))</f>
        <v>6</v>
      </c>
    </row>
    <row r="7" spans="1:60" ht="18.75" x14ac:dyDescent="0.3">
      <c r="A7" s="39">
        <v>3</v>
      </c>
      <c r="B7" s="40" t="str">
        <f>CELKEM!B7</f>
        <v>Petřík Petr</v>
      </c>
      <c r="C7" s="5"/>
      <c r="D7" s="1"/>
      <c r="E7" s="1"/>
      <c r="F7" s="1"/>
      <c r="G7" s="1"/>
      <c r="H7" s="1">
        <v>1</v>
      </c>
      <c r="I7" s="1">
        <v>2</v>
      </c>
      <c r="J7" s="1">
        <v>1</v>
      </c>
      <c r="K7" s="1">
        <v>6</v>
      </c>
      <c r="L7" s="48">
        <v>5</v>
      </c>
      <c r="M7" s="52">
        <f t="shared" si="0"/>
        <v>15</v>
      </c>
      <c r="N7" s="32">
        <f t="shared" si="3"/>
        <v>132</v>
      </c>
      <c r="O7" s="5">
        <v>4</v>
      </c>
      <c r="P7" s="1">
        <v>3</v>
      </c>
      <c r="Q7" s="1">
        <v>2</v>
      </c>
      <c r="R7" s="54">
        <v>24.25</v>
      </c>
      <c r="S7" s="28">
        <f t="shared" si="4"/>
        <v>51.75</v>
      </c>
      <c r="T7" s="29">
        <f t="shared" si="5"/>
        <v>183.75</v>
      </c>
      <c r="U7" s="5"/>
      <c r="V7" s="1"/>
      <c r="W7" s="1"/>
      <c r="X7" s="1"/>
      <c r="Y7" s="1"/>
      <c r="Z7" s="1"/>
      <c r="AA7" s="1">
        <v>1</v>
      </c>
      <c r="AB7" s="1">
        <v>6</v>
      </c>
      <c r="AC7" s="1">
        <v>6</v>
      </c>
      <c r="AD7" s="48">
        <v>2</v>
      </c>
      <c r="AE7" s="52">
        <f t="shared" si="1"/>
        <v>15</v>
      </c>
      <c r="AF7" s="32">
        <f t="shared" si="6"/>
        <v>129</v>
      </c>
      <c r="AG7" s="5">
        <v>6</v>
      </c>
      <c r="AH7" s="1">
        <v>5</v>
      </c>
      <c r="AI7" s="1">
        <v>1</v>
      </c>
      <c r="AJ7" s="54">
        <v>17.96</v>
      </c>
      <c r="AK7" s="28">
        <f t="shared" si="7"/>
        <v>88.039999999999992</v>
      </c>
      <c r="AL7" s="29">
        <f t="shared" si="8"/>
        <v>217.04</v>
      </c>
      <c r="AM7" s="75">
        <f t="shared" ref="AM7:AM20" si="14">T7+AL7</f>
        <v>400.78999999999996</v>
      </c>
      <c r="AN7" s="34"/>
      <c r="AO7" s="35">
        <f t="shared" si="9"/>
        <v>3</v>
      </c>
      <c r="AP7" s="5"/>
      <c r="AQ7" s="1"/>
      <c r="AR7" s="1"/>
      <c r="AS7" s="1"/>
      <c r="AT7" s="1"/>
      <c r="AU7" s="1"/>
      <c r="AV7" s="1"/>
      <c r="AW7" s="1"/>
      <c r="AX7" s="1"/>
      <c r="AY7" s="48"/>
      <c r="AZ7" s="52">
        <f t="shared" si="2"/>
        <v>0</v>
      </c>
      <c r="BA7" s="32">
        <f t="shared" si="10"/>
        <v>0</v>
      </c>
      <c r="BB7" s="5"/>
      <c r="BC7" s="1"/>
      <c r="BD7" s="1"/>
      <c r="BE7" s="54"/>
      <c r="BF7" s="28">
        <f t="shared" si="11"/>
        <v>0</v>
      </c>
      <c r="BG7" s="75">
        <f t="shared" si="12"/>
        <v>0</v>
      </c>
      <c r="BH7" s="59">
        <f t="shared" si="13"/>
        <v>6</v>
      </c>
    </row>
    <row r="8" spans="1:60" ht="18.75" x14ac:dyDescent="0.3">
      <c r="A8" s="39">
        <v>4</v>
      </c>
      <c r="B8" s="40" t="str">
        <f>CELKEM!B8</f>
        <v>Lachman Jakub</v>
      </c>
      <c r="C8" s="5"/>
      <c r="D8" s="1"/>
      <c r="E8" s="1"/>
      <c r="F8" s="1"/>
      <c r="G8" s="1"/>
      <c r="H8" s="1"/>
      <c r="I8" s="1"/>
      <c r="J8" s="1"/>
      <c r="K8" s="1"/>
      <c r="L8" s="48"/>
      <c r="M8" s="52">
        <f t="shared" si="0"/>
        <v>0</v>
      </c>
      <c r="N8" s="32">
        <f t="shared" si="3"/>
        <v>0</v>
      </c>
      <c r="O8" s="5"/>
      <c r="P8" s="1"/>
      <c r="Q8" s="1"/>
      <c r="R8" s="54"/>
      <c r="S8" s="28">
        <f t="shared" si="4"/>
        <v>0</v>
      </c>
      <c r="T8" s="29">
        <f t="shared" si="5"/>
        <v>0</v>
      </c>
      <c r="U8" s="5"/>
      <c r="V8" s="1"/>
      <c r="W8" s="1"/>
      <c r="X8" s="1"/>
      <c r="Y8" s="1"/>
      <c r="Z8" s="1"/>
      <c r="AA8" s="1"/>
      <c r="AB8" s="1"/>
      <c r="AC8" s="1"/>
      <c r="AD8" s="48"/>
      <c r="AE8" s="52">
        <f t="shared" si="1"/>
        <v>0</v>
      </c>
      <c r="AF8" s="32">
        <f t="shared" si="6"/>
        <v>0</v>
      </c>
      <c r="AG8" s="5"/>
      <c r="AH8" s="1"/>
      <c r="AI8" s="1"/>
      <c r="AJ8" s="54"/>
      <c r="AK8" s="28">
        <f t="shared" si="7"/>
        <v>0</v>
      </c>
      <c r="AL8" s="29">
        <f t="shared" si="8"/>
        <v>0</v>
      </c>
      <c r="AM8" s="75">
        <f t="shared" si="14"/>
        <v>0</v>
      </c>
      <c r="AN8" s="34"/>
      <c r="AO8" s="35">
        <f t="shared" si="9"/>
        <v>8</v>
      </c>
      <c r="AP8" s="5"/>
      <c r="AQ8" s="1"/>
      <c r="AR8" s="1"/>
      <c r="AS8" s="1"/>
      <c r="AT8" s="1"/>
      <c r="AU8" s="1"/>
      <c r="AV8" s="1"/>
      <c r="AW8" s="1"/>
      <c r="AX8" s="1"/>
      <c r="AY8" s="48"/>
      <c r="AZ8" s="52">
        <f t="shared" si="2"/>
        <v>0</v>
      </c>
      <c r="BA8" s="32">
        <f t="shared" si="10"/>
        <v>0</v>
      </c>
      <c r="BB8" s="5"/>
      <c r="BC8" s="1"/>
      <c r="BD8" s="1"/>
      <c r="BE8" s="54"/>
      <c r="BF8" s="28">
        <f t="shared" si="11"/>
        <v>0</v>
      </c>
      <c r="BG8" s="75">
        <f t="shared" si="12"/>
        <v>0</v>
      </c>
      <c r="BH8" s="59">
        <f t="shared" si="13"/>
        <v>6</v>
      </c>
    </row>
    <row r="9" spans="1:60" ht="18.75" x14ac:dyDescent="0.3">
      <c r="A9" s="39">
        <v>5</v>
      </c>
      <c r="B9" s="40" t="str">
        <f>CELKEM!B9</f>
        <v>Zicha Pepa</v>
      </c>
      <c r="C9" s="5"/>
      <c r="D9" s="1"/>
      <c r="E9" s="1"/>
      <c r="F9" s="1"/>
      <c r="G9" s="1"/>
      <c r="H9" s="1"/>
      <c r="I9" s="1"/>
      <c r="J9" s="1"/>
      <c r="K9" s="1"/>
      <c r="L9" s="48"/>
      <c r="M9" s="52">
        <f t="shared" si="0"/>
        <v>0</v>
      </c>
      <c r="N9" s="32">
        <f t="shared" si="3"/>
        <v>0</v>
      </c>
      <c r="O9" s="5"/>
      <c r="P9" s="1"/>
      <c r="Q9" s="1"/>
      <c r="R9" s="54"/>
      <c r="S9" s="28">
        <f t="shared" si="4"/>
        <v>0</v>
      </c>
      <c r="T9" s="29">
        <f t="shared" si="5"/>
        <v>0</v>
      </c>
      <c r="U9" s="5"/>
      <c r="V9" s="1"/>
      <c r="W9" s="1"/>
      <c r="X9" s="1"/>
      <c r="Y9" s="1"/>
      <c r="Z9" s="1"/>
      <c r="AA9" s="1"/>
      <c r="AB9" s="1"/>
      <c r="AC9" s="1"/>
      <c r="AD9" s="48"/>
      <c r="AE9" s="52">
        <f t="shared" si="1"/>
        <v>0</v>
      </c>
      <c r="AF9" s="32">
        <f t="shared" si="6"/>
        <v>0</v>
      </c>
      <c r="AG9" s="5"/>
      <c r="AH9" s="1"/>
      <c r="AI9" s="1"/>
      <c r="AJ9" s="54"/>
      <c r="AK9" s="28">
        <f t="shared" si="7"/>
        <v>0</v>
      </c>
      <c r="AL9" s="29">
        <f t="shared" si="8"/>
        <v>0</v>
      </c>
      <c r="AM9" s="75">
        <f t="shared" si="14"/>
        <v>0</v>
      </c>
      <c r="AN9" s="34"/>
      <c r="AO9" s="35">
        <f t="shared" si="9"/>
        <v>8</v>
      </c>
      <c r="AP9" s="5"/>
      <c r="AQ9" s="1"/>
      <c r="AR9" s="1"/>
      <c r="AS9" s="1"/>
      <c r="AT9" s="1"/>
      <c r="AU9" s="1"/>
      <c r="AV9" s="1"/>
      <c r="AW9" s="1"/>
      <c r="AX9" s="1"/>
      <c r="AY9" s="48"/>
      <c r="AZ9" s="52">
        <f t="shared" si="2"/>
        <v>0</v>
      </c>
      <c r="BA9" s="32">
        <f t="shared" si="10"/>
        <v>0</v>
      </c>
      <c r="BB9" s="5"/>
      <c r="BC9" s="1"/>
      <c r="BD9" s="1"/>
      <c r="BE9" s="54"/>
      <c r="BF9" s="28">
        <f t="shared" si="11"/>
        <v>0</v>
      </c>
      <c r="BG9" s="75">
        <f t="shared" si="12"/>
        <v>0</v>
      </c>
      <c r="BH9" s="59">
        <f t="shared" si="13"/>
        <v>6</v>
      </c>
    </row>
    <row r="10" spans="1:60" ht="18.75" x14ac:dyDescent="0.3">
      <c r="A10" s="39">
        <v>6</v>
      </c>
      <c r="B10" s="40" t="str">
        <f>CELKEM!B10</f>
        <v>Pojer Luboš</v>
      </c>
      <c r="C10" s="5"/>
      <c r="D10" s="1"/>
      <c r="E10" s="1"/>
      <c r="F10" s="1"/>
      <c r="G10" s="1"/>
      <c r="H10" s="1"/>
      <c r="I10" s="1"/>
      <c r="J10" s="1"/>
      <c r="K10" s="1"/>
      <c r="L10" s="48"/>
      <c r="M10" s="52">
        <f t="shared" si="0"/>
        <v>0</v>
      </c>
      <c r="N10" s="32">
        <f t="shared" si="3"/>
        <v>0</v>
      </c>
      <c r="O10" s="5"/>
      <c r="P10" s="1"/>
      <c r="Q10" s="1"/>
      <c r="R10" s="54"/>
      <c r="S10" s="28">
        <f t="shared" si="4"/>
        <v>0</v>
      </c>
      <c r="T10" s="29">
        <f t="shared" si="5"/>
        <v>0</v>
      </c>
      <c r="U10" s="5"/>
      <c r="V10" s="1"/>
      <c r="W10" s="1"/>
      <c r="X10" s="1"/>
      <c r="Y10" s="1"/>
      <c r="Z10" s="1"/>
      <c r="AA10" s="1"/>
      <c r="AB10" s="1"/>
      <c r="AC10" s="1"/>
      <c r="AD10" s="48"/>
      <c r="AE10" s="52">
        <f t="shared" si="1"/>
        <v>0</v>
      </c>
      <c r="AF10" s="32">
        <f t="shared" si="6"/>
        <v>0</v>
      </c>
      <c r="AG10" s="5"/>
      <c r="AH10" s="1"/>
      <c r="AI10" s="1"/>
      <c r="AJ10" s="54"/>
      <c r="AK10" s="28">
        <f t="shared" si="7"/>
        <v>0</v>
      </c>
      <c r="AL10" s="29">
        <f t="shared" si="8"/>
        <v>0</v>
      </c>
      <c r="AM10" s="75">
        <f t="shared" si="14"/>
        <v>0</v>
      </c>
      <c r="AN10" s="34"/>
      <c r="AO10" s="35">
        <f t="shared" si="9"/>
        <v>8</v>
      </c>
      <c r="AP10" s="5"/>
      <c r="AQ10" s="1"/>
      <c r="AR10" s="1"/>
      <c r="AS10" s="1"/>
      <c r="AT10" s="1"/>
      <c r="AU10" s="1"/>
      <c r="AV10" s="1"/>
      <c r="AW10" s="1"/>
      <c r="AX10" s="1"/>
      <c r="AY10" s="48"/>
      <c r="AZ10" s="52">
        <f t="shared" si="2"/>
        <v>0</v>
      </c>
      <c r="BA10" s="32">
        <f t="shared" si="10"/>
        <v>0</v>
      </c>
      <c r="BB10" s="5"/>
      <c r="BC10" s="1"/>
      <c r="BD10" s="1"/>
      <c r="BE10" s="54"/>
      <c r="BF10" s="28">
        <f t="shared" si="11"/>
        <v>0</v>
      </c>
      <c r="BG10" s="75">
        <f t="shared" si="12"/>
        <v>0</v>
      </c>
      <c r="BH10" s="59">
        <f t="shared" si="13"/>
        <v>6</v>
      </c>
    </row>
    <row r="11" spans="1:60" ht="18.75" x14ac:dyDescent="0.3">
      <c r="A11" s="39">
        <v>7</v>
      </c>
      <c r="B11" s="40" t="str">
        <f>CELKEM!B11</f>
        <v>Punčochář M.</v>
      </c>
      <c r="C11" s="5"/>
      <c r="D11" s="1"/>
      <c r="E11" s="1"/>
      <c r="F11" s="1"/>
      <c r="G11" s="1"/>
      <c r="H11" s="1"/>
      <c r="I11" s="1">
        <v>3</v>
      </c>
      <c r="J11" s="1">
        <v>4</v>
      </c>
      <c r="K11" s="1">
        <v>4</v>
      </c>
      <c r="L11" s="48">
        <v>4</v>
      </c>
      <c r="M11" s="52">
        <f t="shared" si="0"/>
        <v>15</v>
      </c>
      <c r="N11" s="32">
        <f t="shared" si="3"/>
        <v>129</v>
      </c>
      <c r="O11" s="5">
        <v>2</v>
      </c>
      <c r="P11" s="1">
        <v>6</v>
      </c>
      <c r="Q11" s="1">
        <v>1</v>
      </c>
      <c r="R11" s="54">
        <v>32.18</v>
      </c>
      <c r="S11" s="28">
        <f t="shared" si="4"/>
        <v>41.82</v>
      </c>
      <c r="T11" s="29">
        <f t="shared" si="5"/>
        <v>170.82</v>
      </c>
      <c r="U11" s="5"/>
      <c r="V11" s="1"/>
      <c r="W11" s="1"/>
      <c r="X11" s="1"/>
      <c r="Y11" s="1"/>
      <c r="Z11" s="1"/>
      <c r="AA11" s="1"/>
      <c r="AB11" s="1"/>
      <c r="AC11" s="1">
        <v>8</v>
      </c>
      <c r="AD11" s="48">
        <v>7</v>
      </c>
      <c r="AE11" s="52">
        <f t="shared" si="1"/>
        <v>15</v>
      </c>
      <c r="AF11" s="32">
        <f t="shared" si="6"/>
        <v>142</v>
      </c>
      <c r="AG11" s="5">
        <v>12</v>
      </c>
      <c r="AH11" s="1"/>
      <c r="AI11" s="1"/>
      <c r="AJ11" s="54">
        <v>19.670000000000002</v>
      </c>
      <c r="AK11" s="28">
        <f t="shared" si="7"/>
        <v>100.33</v>
      </c>
      <c r="AL11" s="29">
        <f t="shared" si="8"/>
        <v>242.32999999999998</v>
      </c>
      <c r="AM11" s="75">
        <f t="shared" si="14"/>
        <v>413.15</v>
      </c>
      <c r="AN11" s="34"/>
      <c r="AO11" s="35">
        <f t="shared" si="9"/>
        <v>2</v>
      </c>
      <c r="AP11" s="5"/>
      <c r="AQ11" s="1"/>
      <c r="AR11" s="1"/>
      <c r="AS11" s="1"/>
      <c r="AT11" s="1"/>
      <c r="AU11" s="1"/>
      <c r="AV11" s="1">
        <v>1</v>
      </c>
      <c r="AW11" s="1">
        <v>1</v>
      </c>
      <c r="AX11" s="1">
        <v>7</v>
      </c>
      <c r="AY11" s="48">
        <v>6</v>
      </c>
      <c r="AZ11" s="52">
        <f t="shared" si="2"/>
        <v>15</v>
      </c>
      <c r="BA11" s="32">
        <f t="shared" si="10"/>
        <v>138</v>
      </c>
      <c r="BB11" s="5">
        <v>7</v>
      </c>
      <c r="BC11" s="1">
        <v>2</v>
      </c>
      <c r="BD11" s="1">
        <v>1</v>
      </c>
      <c r="BE11" s="54">
        <v>33.97</v>
      </c>
      <c r="BF11" s="28">
        <f t="shared" si="11"/>
        <v>58.03</v>
      </c>
      <c r="BG11" s="75">
        <f t="shared" si="12"/>
        <v>196.03</v>
      </c>
      <c r="BH11" s="59">
        <f t="shared" si="13"/>
        <v>3</v>
      </c>
    </row>
    <row r="12" spans="1:60" ht="18.75" x14ac:dyDescent="0.3">
      <c r="A12" s="39">
        <v>8</v>
      </c>
      <c r="B12" s="40" t="str">
        <f>CELKEM!B12</f>
        <v>Jirásek Petr</v>
      </c>
      <c r="C12" s="5">
        <v>4</v>
      </c>
      <c r="D12" s="1"/>
      <c r="E12" s="1"/>
      <c r="F12" s="1"/>
      <c r="G12" s="1"/>
      <c r="H12" s="1"/>
      <c r="I12" s="1">
        <v>3</v>
      </c>
      <c r="J12" s="1">
        <v>2</v>
      </c>
      <c r="K12" s="1">
        <v>3</v>
      </c>
      <c r="L12" s="48">
        <v>3</v>
      </c>
      <c r="M12" s="52">
        <f t="shared" si="0"/>
        <v>15</v>
      </c>
      <c r="N12" s="32">
        <f t="shared" si="3"/>
        <v>98</v>
      </c>
      <c r="O12" s="5">
        <v>2</v>
      </c>
      <c r="P12" s="1">
        <v>4</v>
      </c>
      <c r="Q12" s="1">
        <v>2</v>
      </c>
      <c r="R12" s="54">
        <v>31</v>
      </c>
      <c r="S12" s="28">
        <f t="shared" si="4"/>
        <v>33</v>
      </c>
      <c r="T12" s="29">
        <f t="shared" si="5"/>
        <v>131</v>
      </c>
      <c r="U12" s="5"/>
      <c r="V12" s="1"/>
      <c r="W12" s="1"/>
      <c r="X12" s="1"/>
      <c r="Y12" s="1">
        <v>1</v>
      </c>
      <c r="Z12" s="1"/>
      <c r="AA12" s="1">
        <v>1</v>
      </c>
      <c r="AB12" s="1">
        <v>5</v>
      </c>
      <c r="AC12" s="1">
        <v>6</v>
      </c>
      <c r="AD12" s="48">
        <v>2</v>
      </c>
      <c r="AE12" s="52">
        <f t="shared" si="1"/>
        <v>15</v>
      </c>
      <c r="AF12" s="32">
        <f t="shared" si="6"/>
        <v>126</v>
      </c>
      <c r="AG12" s="5"/>
      <c r="AH12" s="1">
        <v>1</v>
      </c>
      <c r="AI12" s="1">
        <v>1</v>
      </c>
      <c r="AJ12" s="54">
        <v>14.36</v>
      </c>
      <c r="AK12" s="28">
        <v>0</v>
      </c>
      <c r="AL12" s="29">
        <f t="shared" si="8"/>
        <v>126</v>
      </c>
      <c r="AM12" s="75">
        <f t="shared" si="14"/>
        <v>257</v>
      </c>
      <c r="AN12" s="34"/>
      <c r="AO12" s="35">
        <f t="shared" si="9"/>
        <v>6</v>
      </c>
      <c r="AP12" s="5"/>
      <c r="AQ12" s="1"/>
      <c r="AR12" s="1"/>
      <c r="AS12" s="1"/>
      <c r="AT12" s="1"/>
      <c r="AU12" s="1"/>
      <c r="AV12" s="1"/>
      <c r="AW12" s="1"/>
      <c r="AX12" s="1"/>
      <c r="AY12" s="48"/>
      <c r="AZ12" s="52">
        <f t="shared" si="2"/>
        <v>0</v>
      </c>
      <c r="BA12" s="32">
        <f t="shared" si="10"/>
        <v>0</v>
      </c>
      <c r="BB12" s="5"/>
      <c r="BC12" s="1"/>
      <c r="BD12" s="1"/>
      <c r="BE12" s="54"/>
      <c r="BF12" s="28">
        <f t="shared" si="11"/>
        <v>0</v>
      </c>
      <c r="BG12" s="75">
        <f t="shared" si="12"/>
        <v>0</v>
      </c>
      <c r="BH12" s="59">
        <f t="shared" si="13"/>
        <v>6</v>
      </c>
    </row>
    <row r="13" spans="1:60" ht="18.75" x14ac:dyDescent="0.3">
      <c r="A13" s="39">
        <v>9</v>
      </c>
      <c r="B13" s="40" t="str">
        <f>CELKEM!B13</f>
        <v>Kršňák Jiří</v>
      </c>
      <c r="C13" s="5"/>
      <c r="D13" s="1"/>
      <c r="E13" s="1"/>
      <c r="F13" s="1"/>
      <c r="G13" s="1"/>
      <c r="H13" s="1"/>
      <c r="I13" s="1"/>
      <c r="J13" s="1"/>
      <c r="K13" s="1"/>
      <c r="L13" s="48"/>
      <c r="M13" s="52">
        <f t="shared" si="0"/>
        <v>0</v>
      </c>
      <c r="N13" s="32">
        <f t="shared" si="3"/>
        <v>0</v>
      </c>
      <c r="O13" s="5"/>
      <c r="P13" s="1"/>
      <c r="Q13" s="1"/>
      <c r="R13" s="54"/>
      <c r="S13" s="28">
        <f t="shared" si="4"/>
        <v>0</v>
      </c>
      <c r="T13" s="29">
        <f t="shared" si="5"/>
        <v>0</v>
      </c>
      <c r="U13" s="5"/>
      <c r="V13" s="1"/>
      <c r="W13" s="1"/>
      <c r="X13" s="1"/>
      <c r="Y13" s="1"/>
      <c r="Z13" s="1"/>
      <c r="AA13" s="1"/>
      <c r="AB13" s="1"/>
      <c r="AC13" s="1"/>
      <c r="AD13" s="48"/>
      <c r="AE13" s="52">
        <f t="shared" si="1"/>
        <v>0</v>
      </c>
      <c r="AF13" s="32">
        <f t="shared" si="6"/>
        <v>0</v>
      </c>
      <c r="AG13" s="5"/>
      <c r="AH13" s="1"/>
      <c r="AI13" s="1"/>
      <c r="AJ13" s="54"/>
      <c r="AK13" s="28">
        <f t="shared" si="7"/>
        <v>0</v>
      </c>
      <c r="AL13" s="29">
        <f t="shared" si="8"/>
        <v>0</v>
      </c>
      <c r="AM13" s="75">
        <f t="shared" si="14"/>
        <v>0</v>
      </c>
      <c r="AN13" s="34"/>
      <c r="AO13" s="35">
        <f t="shared" si="9"/>
        <v>8</v>
      </c>
      <c r="AP13" s="5"/>
      <c r="AQ13" s="1"/>
      <c r="AR13" s="1"/>
      <c r="AS13" s="1"/>
      <c r="AT13" s="1"/>
      <c r="AU13" s="1"/>
      <c r="AV13" s="1">
        <v>1</v>
      </c>
      <c r="AW13" s="1">
        <v>2</v>
      </c>
      <c r="AX13" s="1">
        <v>6</v>
      </c>
      <c r="AY13" s="48">
        <v>6</v>
      </c>
      <c r="AZ13" s="52">
        <f t="shared" si="2"/>
        <v>15</v>
      </c>
      <c r="BA13" s="32">
        <f t="shared" si="10"/>
        <v>137</v>
      </c>
      <c r="BB13" s="5">
        <v>8</v>
      </c>
      <c r="BC13" s="1">
        <v>1</v>
      </c>
      <c r="BD13" s="1"/>
      <c r="BE13" s="54">
        <v>122.56</v>
      </c>
      <c r="BF13" s="28">
        <v>0</v>
      </c>
      <c r="BG13" s="75">
        <f t="shared" si="12"/>
        <v>137</v>
      </c>
      <c r="BH13" s="59">
        <f t="shared" si="13"/>
        <v>5</v>
      </c>
    </row>
    <row r="14" spans="1:60" ht="18.75" x14ac:dyDescent="0.3">
      <c r="A14" s="39">
        <v>10</v>
      </c>
      <c r="B14" s="40" t="str">
        <f>CELKEM!B14</f>
        <v>Kup Víťa</v>
      </c>
      <c r="C14" s="5"/>
      <c r="D14" s="1"/>
      <c r="E14" s="1"/>
      <c r="F14" s="1"/>
      <c r="G14" s="1"/>
      <c r="H14" s="1"/>
      <c r="I14" s="1"/>
      <c r="J14" s="1"/>
      <c r="K14" s="1"/>
      <c r="L14" s="48"/>
      <c r="M14" s="52">
        <f t="shared" si="0"/>
        <v>0</v>
      </c>
      <c r="N14" s="32">
        <f t="shared" si="3"/>
        <v>0</v>
      </c>
      <c r="O14" s="5"/>
      <c r="P14" s="1"/>
      <c r="Q14" s="1"/>
      <c r="R14" s="54"/>
      <c r="S14" s="28">
        <f t="shared" si="4"/>
        <v>0</v>
      </c>
      <c r="T14" s="29">
        <f t="shared" si="5"/>
        <v>0</v>
      </c>
      <c r="U14" s="5"/>
      <c r="V14" s="1"/>
      <c r="W14" s="1"/>
      <c r="X14" s="1"/>
      <c r="Y14" s="1"/>
      <c r="Z14" s="1"/>
      <c r="AA14" s="1"/>
      <c r="AB14" s="1"/>
      <c r="AC14" s="1"/>
      <c r="AD14" s="48"/>
      <c r="AE14" s="52">
        <f t="shared" si="1"/>
        <v>0</v>
      </c>
      <c r="AF14" s="32">
        <f t="shared" si="6"/>
        <v>0</v>
      </c>
      <c r="AG14" s="5"/>
      <c r="AH14" s="1"/>
      <c r="AI14" s="1"/>
      <c r="AJ14" s="54"/>
      <c r="AK14" s="28">
        <f t="shared" si="7"/>
        <v>0</v>
      </c>
      <c r="AL14" s="29">
        <f t="shared" si="8"/>
        <v>0</v>
      </c>
      <c r="AM14" s="75">
        <f t="shared" si="14"/>
        <v>0</v>
      </c>
      <c r="AN14" s="34"/>
      <c r="AO14" s="35">
        <f t="shared" si="9"/>
        <v>8</v>
      </c>
      <c r="AP14" s="5"/>
      <c r="AQ14" s="1"/>
      <c r="AR14" s="1"/>
      <c r="AS14" s="1"/>
      <c r="AT14" s="1"/>
      <c r="AU14" s="1"/>
      <c r="AV14" s="1"/>
      <c r="AW14" s="1"/>
      <c r="AX14" s="1"/>
      <c r="AY14" s="48"/>
      <c r="AZ14" s="52">
        <f t="shared" si="2"/>
        <v>0</v>
      </c>
      <c r="BA14" s="32">
        <f t="shared" si="10"/>
        <v>0</v>
      </c>
      <c r="BB14" s="5"/>
      <c r="BC14" s="1"/>
      <c r="BD14" s="1"/>
      <c r="BE14" s="54"/>
      <c r="BF14" s="28">
        <f t="shared" si="11"/>
        <v>0</v>
      </c>
      <c r="BG14" s="75">
        <f t="shared" si="12"/>
        <v>0</v>
      </c>
      <c r="BH14" s="59">
        <f t="shared" si="13"/>
        <v>6</v>
      </c>
    </row>
    <row r="15" spans="1:60" ht="18.75" x14ac:dyDescent="0.3">
      <c r="A15" s="39">
        <v>11</v>
      </c>
      <c r="B15" s="40" t="str">
        <f>CELKEM!B15</f>
        <v>Chaloupecký P.</v>
      </c>
      <c r="C15" s="5"/>
      <c r="D15" s="1"/>
      <c r="E15" s="1"/>
      <c r="F15" s="1"/>
      <c r="G15" s="1"/>
      <c r="H15" s="1"/>
      <c r="I15" s="1"/>
      <c r="J15" s="1"/>
      <c r="K15" s="1"/>
      <c r="L15" s="48"/>
      <c r="M15" s="52">
        <f t="shared" si="0"/>
        <v>0</v>
      </c>
      <c r="N15" s="32">
        <f t="shared" si="3"/>
        <v>0</v>
      </c>
      <c r="O15" s="5"/>
      <c r="P15" s="1"/>
      <c r="Q15" s="1"/>
      <c r="R15" s="54"/>
      <c r="S15" s="28">
        <f t="shared" si="4"/>
        <v>0</v>
      </c>
      <c r="T15" s="29">
        <f t="shared" si="5"/>
        <v>0</v>
      </c>
      <c r="U15" s="5"/>
      <c r="V15" s="1"/>
      <c r="W15" s="1"/>
      <c r="X15" s="1"/>
      <c r="Y15" s="1"/>
      <c r="Z15" s="1"/>
      <c r="AA15" s="1"/>
      <c r="AB15" s="1"/>
      <c r="AC15" s="1"/>
      <c r="AD15" s="48"/>
      <c r="AE15" s="52">
        <f t="shared" si="1"/>
        <v>0</v>
      </c>
      <c r="AF15" s="32">
        <f t="shared" si="6"/>
        <v>0</v>
      </c>
      <c r="AG15" s="5"/>
      <c r="AH15" s="1"/>
      <c r="AI15" s="1"/>
      <c r="AJ15" s="54"/>
      <c r="AK15" s="28">
        <f t="shared" si="7"/>
        <v>0</v>
      </c>
      <c r="AL15" s="29">
        <f t="shared" si="8"/>
        <v>0</v>
      </c>
      <c r="AM15" s="75">
        <f t="shared" si="14"/>
        <v>0</v>
      </c>
      <c r="AN15" s="34"/>
      <c r="AO15" s="35">
        <f t="shared" si="9"/>
        <v>8</v>
      </c>
      <c r="AP15" s="5"/>
      <c r="AQ15" s="1"/>
      <c r="AR15" s="1"/>
      <c r="AS15" s="1"/>
      <c r="AT15" s="1"/>
      <c r="AU15" s="1"/>
      <c r="AV15" s="1"/>
      <c r="AW15" s="1"/>
      <c r="AX15" s="1"/>
      <c r="AY15" s="48"/>
      <c r="AZ15" s="52">
        <f t="shared" si="2"/>
        <v>0</v>
      </c>
      <c r="BA15" s="32">
        <f t="shared" si="10"/>
        <v>0</v>
      </c>
      <c r="BB15" s="5"/>
      <c r="BC15" s="1"/>
      <c r="BD15" s="1"/>
      <c r="BE15" s="54"/>
      <c r="BF15" s="28">
        <f t="shared" si="11"/>
        <v>0</v>
      </c>
      <c r="BG15" s="75">
        <f t="shared" si="12"/>
        <v>0</v>
      </c>
      <c r="BH15" s="59">
        <f t="shared" si="13"/>
        <v>6</v>
      </c>
    </row>
    <row r="16" spans="1:60" ht="18.75" x14ac:dyDescent="0.3">
      <c r="A16" s="39">
        <v>12</v>
      </c>
      <c r="B16" s="40" t="str">
        <f>CELKEM!B16</f>
        <v>Dejdar Josef</v>
      </c>
      <c r="C16" s="5">
        <v>1</v>
      </c>
      <c r="D16" s="1"/>
      <c r="E16" s="1"/>
      <c r="F16" s="1"/>
      <c r="G16" s="1"/>
      <c r="H16" s="1">
        <v>1</v>
      </c>
      <c r="I16" s="1">
        <v>1</v>
      </c>
      <c r="J16" s="1">
        <v>1</v>
      </c>
      <c r="K16" s="1">
        <v>8</v>
      </c>
      <c r="L16" s="48">
        <v>3</v>
      </c>
      <c r="M16" s="52">
        <f t="shared" si="0"/>
        <v>15</v>
      </c>
      <c r="N16" s="32">
        <f t="shared" si="3"/>
        <v>124</v>
      </c>
      <c r="O16" s="5">
        <v>2</v>
      </c>
      <c r="P16" s="1">
        <v>1</v>
      </c>
      <c r="Q16" s="1">
        <v>5</v>
      </c>
      <c r="R16" s="54">
        <v>28.02</v>
      </c>
      <c r="S16" s="28">
        <f t="shared" si="4"/>
        <v>29.98</v>
      </c>
      <c r="T16" s="29">
        <f t="shared" si="5"/>
        <v>153.97999999999999</v>
      </c>
      <c r="U16" s="5"/>
      <c r="V16" s="1"/>
      <c r="W16" s="1"/>
      <c r="X16" s="1"/>
      <c r="Y16" s="1"/>
      <c r="Z16" s="1"/>
      <c r="AA16" s="1"/>
      <c r="AB16" s="1">
        <v>2</v>
      </c>
      <c r="AC16" s="1">
        <v>6</v>
      </c>
      <c r="AD16" s="48">
        <v>7</v>
      </c>
      <c r="AE16" s="52">
        <f t="shared" si="1"/>
        <v>15</v>
      </c>
      <c r="AF16" s="32">
        <f t="shared" si="6"/>
        <v>140</v>
      </c>
      <c r="AG16" s="5">
        <v>9</v>
      </c>
      <c r="AH16" s="1">
        <v>3</v>
      </c>
      <c r="AI16" s="1"/>
      <c r="AJ16" s="54">
        <v>20.27</v>
      </c>
      <c r="AK16" s="28">
        <f t="shared" si="7"/>
        <v>93.73</v>
      </c>
      <c r="AL16" s="29">
        <f t="shared" si="8"/>
        <v>233.73000000000002</v>
      </c>
      <c r="AM16" s="75">
        <f t="shared" si="14"/>
        <v>387.71000000000004</v>
      </c>
      <c r="AN16" s="34"/>
      <c r="AO16" s="35">
        <f t="shared" si="9"/>
        <v>4</v>
      </c>
      <c r="AP16" s="5"/>
      <c r="AQ16" s="1"/>
      <c r="AR16" s="1"/>
      <c r="AS16" s="1"/>
      <c r="AT16" s="1"/>
      <c r="AU16" s="1"/>
      <c r="AV16" s="1"/>
      <c r="AW16" s="1"/>
      <c r="AX16" s="1">
        <v>6</v>
      </c>
      <c r="AY16" s="48">
        <v>9</v>
      </c>
      <c r="AZ16" s="52">
        <f t="shared" si="2"/>
        <v>15</v>
      </c>
      <c r="BA16" s="32">
        <f t="shared" si="10"/>
        <v>144</v>
      </c>
      <c r="BB16" s="5">
        <v>9</v>
      </c>
      <c r="BC16" s="1">
        <v>2</v>
      </c>
      <c r="BD16" s="1"/>
      <c r="BE16" s="54">
        <v>35.880000000000003</v>
      </c>
      <c r="BF16" s="28">
        <f t="shared" si="11"/>
        <v>70.12</v>
      </c>
      <c r="BG16" s="75">
        <f t="shared" si="12"/>
        <v>214.12</v>
      </c>
      <c r="BH16" s="59">
        <f t="shared" si="13"/>
        <v>2</v>
      </c>
    </row>
    <row r="17" spans="1:60" ht="18.75" x14ac:dyDescent="0.3">
      <c r="A17" s="39">
        <v>13</v>
      </c>
      <c r="B17" s="40" t="str">
        <f>CELKEM!B17</f>
        <v>Dědič Jirka</v>
      </c>
      <c r="C17" s="5"/>
      <c r="D17" s="1"/>
      <c r="E17" s="1"/>
      <c r="F17" s="1"/>
      <c r="G17" s="1"/>
      <c r="H17" s="1"/>
      <c r="I17" s="1"/>
      <c r="J17" s="1"/>
      <c r="K17" s="1"/>
      <c r="L17" s="48"/>
      <c r="M17" s="52">
        <f t="shared" si="0"/>
        <v>0</v>
      </c>
      <c r="N17" s="32">
        <f t="shared" si="3"/>
        <v>0</v>
      </c>
      <c r="O17" s="5"/>
      <c r="P17" s="1"/>
      <c r="Q17" s="1"/>
      <c r="R17" s="54"/>
      <c r="S17" s="28">
        <f t="shared" si="4"/>
        <v>0</v>
      </c>
      <c r="T17" s="29">
        <f t="shared" si="5"/>
        <v>0</v>
      </c>
      <c r="U17" s="5"/>
      <c r="V17" s="1"/>
      <c r="W17" s="1"/>
      <c r="X17" s="1"/>
      <c r="Y17" s="1"/>
      <c r="Z17" s="1"/>
      <c r="AA17" s="1"/>
      <c r="AB17" s="1"/>
      <c r="AC17" s="1"/>
      <c r="AD17" s="48"/>
      <c r="AE17" s="52">
        <f t="shared" si="1"/>
        <v>0</v>
      </c>
      <c r="AF17" s="32">
        <f t="shared" si="6"/>
        <v>0</v>
      </c>
      <c r="AG17" s="5"/>
      <c r="AH17" s="1"/>
      <c r="AI17" s="1"/>
      <c r="AJ17" s="54"/>
      <c r="AK17" s="28">
        <f t="shared" si="7"/>
        <v>0</v>
      </c>
      <c r="AL17" s="29">
        <f t="shared" si="8"/>
        <v>0</v>
      </c>
      <c r="AM17" s="75">
        <f t="shared" si="14"/>
        <v>0</v>
      </c>
      <c r="AN17" s="34"/>
      <c r="AO17" s="35">
        <f t="shared" si="9"/>
        <v>8</v>
      </c>
      <c r="AP17" s="5"/>
      <c r="AQ17" s="1"/>
      <c r="AR17" s="1"/>
      <c r="AS17" s="1"/>
      <c r="AT17" s="1"/>
      <c r="AU17" s="1"/>
      <c r="AV17" s="1"/>
      <c r="AW17" s="1"/>
      <c r="AX17" s="1"/>
      <c r="AY17" s="48"/>
      <c r="AZ17" s="52">
        <f t="shared" si="2"/>
        <v>0</v>
      </c>
      <c r="BA17" s="32">
        <f t="shared" si="10"/>
        <v>0</v>
      </c>
      <c r="BB17" s="5"/>
      <c r="BC17" s="1"/>
      <c r="BD17" s="1"/>
      <c r="BE17" s="54"/>
      <c r="BF17" s="28">
        <f t="shared" si="11"/>
        <v>0</v>
      </c>
      <c r="BG17" s="75">
        <f t="shared" si="12"/>
        <v>0</v>
      </c>
      <c r="BH17" s="59">
        <f t="shared" si="13"/>
        <v>6</v>
      </c>
    </row>
    <row r="18" spans="1:60" ht="18.75" x14ac:dyDescent="0.3">
      <c r="A18" s="39">
        <v>14</v>
      </c>
      <c r="B18" s="40" t="str">
        <f>CELKEM!B18</f>
        <v>Kršňák David</v>
      </c>
      <c r="C18" s="5">
        <v>5</v>
      </c>
      <c r="D18" s="1"/>
      <c r="E18" s="1"/>
      <c r="F18" s="1"/>
      <c r="G18" s="1"/>
      <c r="H18" s="1">
        <v>1</v>
      </c>
      <c r="I18" s="1">
        <v>1</v>
      </c>
      <c r="J18" s="1">
        <v>2</v>
      </c>
      <c r="K18" s="1">
        <v>4</v>
      </c>
      <c r="L18" s="48">
        <v>2</v>
      </c>
      <c r="M18" s="52">
        <f t="shared" si="0"/>
        <v>15</v>
      </c>
      <c r="N18" s="32">
        <f t="shared" si="3"/>
        <v>90</v>
      </c>
      <c r="O18" s="5">
        <v>5</v>
      </c>
      <c r="P18" s="1">
        <v>3</v>
      </c>
      <c r="Q18" s="1"/>
      <c r="R18" s="54">
        <v>46.8</v>
      </c>
      <c r="S18" s="28">
        <f t="shared" si="4"/>
        <v>27.200000000000003</v>
      </c>
      <c r="T18" s="29">
        <f t="shared" si="5"/>
        <v>117.2</v>
      </c>
      <c r="U18" s="5">
        <v>3</v>
      </c>
      <c r="V18" s="1"/>
      <c r="W18" s="1"/>
      <c r="X18" s="1"/>
      <c r="Y18" s="1">
        <v>1</v>
      </c>
      <c r="Z18" s="1">
        <v>3</v>
      </c>
      <c r="AA18" s="1">
        <v>1</v>
      </c>
      <c r="AB18" s="1">
        <v>4</v>
      </c>
      <c r="AC18" s="1">
        <v>3</v>
      </c>
      <c r="AD18" s="48"/>
      <c r="AE18" s="52">
        <f t="shared" si="1"/>
        <v>15</v>
      </c>
      <c r="AF18" s="32">
        <f t="shared" si="6"/>
        <v>92</v>
      </c>
      <c r="AG18" s="5">
        <v>6</v>
      </c>
      <c r="AH18" s="1">
        <v>5</v>
      </c>
      <c r="AI18" s="1">
        <v>1</v>
      </c>
      <c r="AJ18" s="54">
        <v>24.49</v>
      </c>
      <c r="AK18" s="28">
        <f t="shared" si="7"/>
        <v>81.510000000000005</v>
      </c>
      <c r="AL18" s="29">
        <f t="shared" si="8"/>
        <v>173.51</v>
      </c>
      <c r="AM18" s="75">
        <f t="shared" si="14"/>
        <v>290.70999999999998</v>
      </c>
      <c r="AN18" s="34"/>
      <c r="AO18" s="35">
        <f t="shared" si="9"/>
        <v>5</v>
      </c>
      <c r="AP18" s="5">
        <v>1</v>
      </c>
      <c r="AQ18" s="1"/>
      <c r="AR18" s="1"/>
      <c r="AS18" s="1"/>
      <c r="AT18" s="1"/>
      <c r="AU18" s="1">
        <v>1</v>
      </c>
      <c r="AV18" s="1">
        <v>1</v>
      </c>
      <c r="AW18" s="1">
        <v>4</v>
      </c>
      <c r="AX18" s="1">
        <v>5</v>
      </c>
      <c r="AY18" s="48">
        <v>3</v>
      </c>
      <c r="AZ18" s="52">
        <f t="shared" si="2"/>
        <v>15</v>
      </c>
      <c r="BA18" s="32">
        <f t="shared" si="10"/>
        <v>121</v>
      </c>
      <c r="BB18" s="5">
        <v>6</v>
      </c>
      <c r="BC18" s="1">
        <v>2</v>
      </c>
      <c r="BD18" s="1">
        <v>2</v>
      </c>
      <c r="BE18" s="54">
        <v>47.68</v>
      </c>
      <c r="BF18" s="28">
        <f t="shared" si="11"/>
        <v>40.32</v>
      </c>
      <c r="BG18" s="75">
        <f t="shared" si="12"/>
        <v>161.32</v>
      </c>
      <c r="BH18" s="59">
        <f t="shared" si="13"/>
        <v>4</v>
      </c>
    </row>
    <row r="19" spans="1:60" ht="18.75" x14ac:dyDescent="0.3">
      <c r="A19" s="39">
        <v>15</v>
      </c>
      <c r="B19" s="40" t="str">
        <f>CELKEM!B19</f>
        <v>Hrádek Martin</v>
      </c>
      <c r="C19" s="5"/>
      <c r="D19" s="1"/>
      <c r="E19" s="1"/>
      <c r="F19" s="1"/>
      <c r="G19" s="1"/>
      <c r="H19" s="1"/>
      <c r="I19" s="1"/>
      <c r="J19" s="1"/>
      <c r="K19" s="1"/>
      <c r="L19" s="48"/>
      <c r="M19" s="52">
        <f t="shared" si="0"/>
        <v>0</v>
      </c>
      <c r="N19" s="32">
        <f t="shared" si="3"/>
        <v>0</v>
      </c>
      <c r="O19" s="5"/>
      <c r="P19" s="1"/>
      <c r="Q19" s="1"/>
      <c r="R19" s="54"/>
      <c r="S19" s="28">
        <f t="shared" si="4"/>
        <v>0</v>
      </c>
      <c r="T19" s="29">
        <f t="shared" si="5"/>
        <v>0</v>
      </c>
      <c r="U19" s="5"/>
      <c r="V19" s="1"/>
      <c r="W19" s="1"/>
      <c r="X19" s="1"/>
      <c r="Y19" s="1"/>
      <c r="Z19" s="1"/>
      <c r="AA19" s="1"/>
      <c r="AB19" s="1"/>
      <c r="AC19" s="1"/>
      <c r="AD19" s="48"/>
      <c r="AE19" s="52">
        <f t="shared" si="1"/>
        <v>0</v>
      </c>
      <c r="AF19" s="32">
        <f t="shared" si="6"/>
        <v>0</v>
      </c>
      <c r="AG19" s="5"/>
      <c r="AH19" s="1"/>
      <c r="AI19" s="1"/>
      <c r="AJ19" s="54"/>
      <c r="AK19" s="28">
        <f t="shared" si="7"/>
        <v>0</v>
      </c>
      <c r="AL19" s="29">
        <f t="shared" si="8"/>
        <v>0</v>
      </c>
      <c r="AM19" s="75">
        <f t="shared" si="14"/>
        <v>0</v>
      </c>
      <c r="AN19" s="34"/>
      <c r="AO19" s="35">
        <f t="shared" si="9"/>
        <v>8</v>
      </c>
      <c r="AP19" s="5"/>
      <c r="AQ19" s="1"/>
      <c r="AR19" s="1"/>
      <c r="AS19" s="1"/>
      <c r="AT19" s="1"/>
      <c r="AU19" s="1"/>
      <c r="AV19" s="1"/>
      <c r="AW19" s="1"/>
      <c r="AX19" s="1"/>
      <c r="AY19" s="48"/>
      <c r="AZ19" s="52">
        <f t="shared" si="2"/>
        <v>0</v>
      </c>
      <c r="BA19" s="32">
        <f t="shared" si="10"/>
        <v>0</v>
      </c>
      <c r="BB19" s="5"/>
      <c r="BC19" s="1"/>
      <c r="BD19" s="1"/>
      <c r="BE19" s="54"/>
      <c r="BF19" s="28">
        <f t="shared" si="11"/>
        <v>0</v>
      </c>
      <c r="BG19" s="75">
        <f t="shared" si="12"/>
        <v>0</v>
      </c>
      <c r="BH19" s="59">
        <f t="shared" si="13"/>
        <v>6</v>
      </c>
    </row>
    <row r="20" spans="1:60" ht="18.75" x14ac:dyDescent="0.3">
      <c r="A20" s="39">
        <v>16</v>
      </c>
      <c r="B20" s="40">
        <f>CELKEM!B20</f>
        <v>0</v>
      </c>
      <c r="C20" s="5"/>
      <c r="D20" s="1"/>
      <c r="E20" s="1"/>
      <c r="F20" s="1"/>
      <c r="G20" s="1"/>
      <c r="H20" s="1"/>
      <c r="I20" s="1"/>
      <c r="J20" s="1"/>
      <c r="K20" s="1"/>
      <c r="L20" s="48"/>
      <c r="M20" s="52">
        <f t="shared" si="0"/>
        <v>0</v>
      </c>
      <c r="N20" s="32">
        <f t="shared" si="3"/>
        <v>0</v>
      </c>
      <c r="O20" s="5"/>
      <c r="P20" s="1"/>
      <c r="Q20" s="1"/>
      <c r="R20" s="54"/>
      <c r="S20" s="28">
        <f t="shared" si="4"/>
        <v>0</v>
      </c>
      <c r="T20" s="29">
        <f t="shared" si="5"/>
        <v>0</v>
      </c>
      <c r="U20" s="5"/>
      <c r="V20" s="1"/>
      <c r="W20" s="1"/>
      <c r="X20" s="1"/>
      <c r="Y20" s="1"/>
      <c r="Z20" s="1"/>
      <c r="AA20" s="1"/>
      <c r="AB20" s="1"/>
      <c r="AC20" s="1"/>
      <c r="AD20" s="48"/>
      <c r="AE20" s="52">
        <f t="shared" si="1"/>
        <v>0</v>
      </c>
      <c r="AF20" s="32">
        <f t="shared" si="6"/>
        <v>0</v>
      </c>
      <c r="AG20" s="5"/>
      <c r="AH20" s="1"/>
      <c r="AI20" s="1"/>
      <c r="AJ20" s="54"/>
      <c r="AK20" s="28">
        <f t="shared" si="7"/>
        <v>0</v>
      </c>
      <c r="AL20" s="29">
        <f t="shared" si="8"/>
        <v>0</v>
      </c>
      <c r="AM20" s="75">
        <f t="shared" si="14"/>
        <v>0</v>
      </c>
      <c r="AN20" s="34"/>
      <c r="AO20" s="35">
        <f t="shared" si="9"/>
        <v>8</v>
      </c>
      <c r="AP20" s="5"/>
      <c r="AQ20" s="1"/>
      <c r="AR20" s="1"/>
      <c r="AS20" s="1"/>
      <c r="AT20" s="1"/>
      <c r="AU20" s="1"/>
      <c r="AV20" s="1"/>
      <c r="AW20" s="1"/>
      <c r="AX20" s="1"/>
      <c r="AY20" s="48"/>
      <c r="AZ20" s="52">
        <f t="shared" ref="AZ20:AZ21" si="15">SUM(AP20:AY20)</f>
        <v>0</v>
      </c>
      <c r="BA20" s="32">
        <f t="shared" ref="BA20:BA21" si="16">10*AY20+9*AX20+8*AW20+7*AV20+6*AU20+5*AT20+4*AS20+3*AR20+2*AQ20+1*AP20</f>
        <v>0</v>
      </c>
      <c r="BB20" s="5"/>
      <c r="BC20" s="1"/>
      <c r="BD20" s="1"/>
      <c r="BE20" s="54"/>
      <c r="BF20" s="28">
        <f t="shared" si="11"/>
        <v>0</v>
      </c>
      <c r="BG20" s="75">
        <f t="shared" si="12"/>
        <v>0</v>
      </c>
      <c r="BH20" s="59">
        <f t="shared" si="13"/>
        <v>6</v>
      </c>
    </row>
    <row r="21" spans="1:60" ht="19.5" thickBot="1" x14ac:dyDescent="0.35">
      <c r="A21" s="41">
        <v>17</v>
      </c>
      <c r="B21" s="42">
        <f>CELKEM!B21</f>
        <v>0</v>
      </c>
      <c r="C21" s="6"/>
      <c r="D21" s="7"/>
      <c r="E21" s="7"/>
      <c r="F21" s="7"/>
      <c r="G21" s="7"/>
      <c r="H21" s="7"/>
      <c r="I21" s="7"/>
      <c r="J21" s="7"/>
      <c r="K21" s="7"/>
      <c r="L21" s="49"/>
      <c r="M21" s="53">
        <f t="shared" si="0"/>
        <v>0</v>
      </c>
      <c r="N21" s="33">
        <f t="shared" si="3"/>
        <v>0</v>
      </c>
      <c r="O21" s="6"/>
      <c r="P21" s="7"/>
      <c r="Q21" s="7"/>
      <c r="R21" s="55"/>
      <c r="S21" s="30">
        <f t="shared" si="4"/>
        <v>0</v>
      </c>
      <c r="T21" s="31">
        <f t="shared" si="5"/>
        <v>0</v>
      </c>
      <c r="U21" s="6"/>
      <c r="V21" s="7"/>
      <c r="W21" s="7"/>
      <c r="X21" s="7"/>
      <c r="Y21" s="7"/>
      <c r="Z21" s="7"/>
      <c r="AA21" s="7"/>
      <c r="AB21" s="7"/>
      <c r="AC21" s="7"/>
      <c r="AD21" s="49"/>
      <c r="AE21" s="53">
        <f t="shared" si="1"/>
        <v>0</v>
      </c>
      <c r="AF21" s="33">
        <f t="shared" si="6"/>
        <v>0</v>
      </c>
      <c r="AG21" s="6"/>
      <c r="AH21" s="7"/>
      <c r="AI21" s="7"/>
      <c r="AJ21" s="55"/>
      <c r="AK21" s="30">
        <f t="shared" si="7"/>
        <v>0</v>
      </c>
      <c r="AL21" s="31">
        <f t="shared" si="8"/>
        <v>0</v>
      </c>
      <c r="AM21" s="76">
        <f>T21+AL21</f>
        <v>0</v>
      </c>
      <c r="AN21" s="58"/>
      <c r="AO21" s="36">
        <f t="shared" si="9"/>
        <v>8</v>
      </c>
      <c r="AP21" s="6"/>
      <c r="AQ21" s="7"/>
      <c r="AR21" s="7"/>
      <c r="AS21" s="7"/>
      <c r="AT21" s="7"/>
      <c r="AU21" s="7"/>
      <c r="AV21" s="7"/>
      <c r="AW21" s="7"/>
      <c r="AX21" s="7"/>
      <c r="AY21" s="49"/>
      <c r="AZ21" s="53">
        <f t="shared" si="15"/>
        <v>0</v>
      </c>
      <c r="BA21" s="33">
        <f t="shared" si="16"/>
        <v>0</v>
      </c>
      <c r="BB21" s="6"/>
      <c r="BC21" s="7"/>
      <c r="BD21" s="7"/>
      <c r="BE21" s="55"/>
      <c r="BF21" s="30">
        <f t="shared" si="11"/>
        <v>0</v>
      </c>
      <c r="BG21" s="76">
        <f t="shared" si="12"/>
        <v>0</v>
      </c>
      <c r="BH21" s="60">
        <f t="shared" si="13"/>
        <v>6</v>
      </c>
    </row>
  </sheetData>
  <sortState ref="A11:AP27">
    <sortCondition descending="1" ref="AM11:AM27"/>
  </sortState>
  <mergeCells count="17">
    <mergeCell ref="A2:A4"/>
    <mergeCell ref="B2:B4"/>
    <mergeCell ref="BG2:BG4"/>
    <mergeCell ref="AG3:AK3"/>
    <mergeCell ref="AP2:BF2"/>
    <mergeCell ref="BB3:BF3"/>
    <mergeCell ref="AP1:BH1"/>
    <mergeCell ref="O3:S3"/>
    <mergeCell ref="C2:T2"/>
    <mergeCell ref="U2:AL2"/>
    <mergeCell ref="C1:AO1"/>
    <mergeCell ref="BH2:BH4"/>
    <mergeCell ref="AP3:BA3"/>
    <mergeCell ref="C3:N3"/>
    <mergeCell ref="U3:AF3"/>
    <mergeCell ref="AO2:AO4"/>
    <mergeCell ref="AM2:AM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tabSelected="1" zoomScale="110" zoomScaleNormal="110" workbookViewId="0">
      <pane xSplit="2" ySplit="4" topLeftCell="N5" activePane="bottomRight" state="frozen"/>
      <selection pane="topRight" activeCell="C1" sqref="C1"/>
      <selection pane="bottomLeft" activeCell="A4" sqref="A4"/>
      <selection pane="bottomRight" activeCell="AJ5" sqref="AJ5"/>
    </sheetView>
  </sheetViews>
  <sheetFormatPr defaultRowHeight="15" x14ac:dyDescent="0.25"/>
  <cols>
    <col min="1" max="1" width="5.7109375" customWidth="1"/>
    <col min="2" max="2" width="15" customWidth="1"/>
    <col min="3" max="6" width="2.7109375" customWidth="1"/>
    <col min="7" max="8" width="3.42578125" customWidth="1"/>
    <col min="9" max="9" width="3.28515625" customWidth="1"/>
    <col min="10" max="10" width="3.140625" customWidth="1"/>
    <col min="11" max="11" width="3.28515625" customWidth="1"/>
    <col min="12" max="12" width="3.42578125" customWidth="1"/>
    <col min="13" max="13" width="6.5703125" customWidth="1"/>
    <col min="15" max="17" width="3.7109375" customWidth="1"/>
    <col min="18" max="18" width="6.7109375" customWidth="1"/>
    <col min="19" max="19" width="12.140625" bestFit="1" customWidth="1"/>
    <col min="21" max="21" width="3.140625" customWidth="1"/>
    <col min="22" max="23" width="3.5703125" customWidth="1"/>
    <col min="24" max="24" width="3.7109375" customWidth="1"/>
    <col min="25" max="25" width="3.42578125" customWidth="1"/>
    <col min="26" max="26" width="3.28515625" customWidth="1"/>
    <col min="27" max="27" width="3.7109375" customWidth="1"/>
    <col min="28" max="28" width="4.140625" customWidth="1"/>
    <col min="29" max="29" width="4" customWidth="1"/>
    <col min="30" max="30" width="3.7109375" customWidth="1"/>
    <col min="33" max="35" width="3.7109375" customWidth="1"/>
    <col min="36" max="36" width="6.7109375" customWidth="1"/>
    <col min="37" max="37" width="12.140625" bestFit="1" customWidth="1"/>
    <col min="39" max="39" width="10.140625" customWidth="1"/>
    <col min="40" max="40" width="0.140625" customWidth="1"/>
    <col min="42" max="42" width="3.5703125" customWidth="1"/>
    <col min="43" max="43" width="3.85546875" customWidth="1"/>
    <col min="44" max="44" width="3.5703125" customWidth="1"/>
    <col min="45" max="47" width="3.42578125" customWidth="1"/>
    <col min="48" max="48" width="3.28515625" customWidth="1"/>
    <col min="49" max="49" width="3.140625" customWidth="1"/>
    <col min="50" max="50" width="3.28515625" customWidth="1"/>
    <col min="51" max="51" width="3.42578125" customWidth="1"/>
    <col min="54" max="56" width="3.7109375" customWidth="1"/>
    <col min="57" max="57" width="6.7109375" customWidth="1"/>
    <col min="58" max="58" width="12.140625" bestFit="1" customWidth="1"/>
    <col min="59" max="59" width="10.5703125" customWidth="1"/>
  </cols>
  <sheetData>
    <row r="1" spans="1:60" ht="18.75" thickBot="1" x14ac:dyDescent="0.3">
      <c r="A1" s="89"/>
      <c r="B1" s="90"/>
      <c r="C1" s="119" t="s">
        <v>35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1"/>
      <c r="AP1" s="119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1"/>
    </row>
    <row r="2" spans="1:60" ht="15" customHeight="1" thickBot="1" x14ac:dyDescent="0.3">
      <c r="A2" s="135" t="s">
        <v>0</v>
      </c>
      <c r="B2" s="138" t="s">
        <v>1</v>
      </c>
      <c r="C2" s="124" t="s">
        <v>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  <c r="U2" s="124" t="s">
        <v>6</v>
      </c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6"/>
      <c r="AM2" s="127" t="s">
        <v>8</v>
      </c>
      <c r="AN2" s="27"/>
      <c r="AO2" s="133" t="s">
        <v>7</v>
      </c>
      <c r="AP2" s="124" t="s">
        <v>14</v>
      </c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13" t="s">
        <v>26</v>
      </c>
      <c r="BH2" s="127" t="s">
        <v>30</v>
      </c>
    </row>
    <row r="3" spans="1:60" ht="15" customHeight="1" thickBot="1" x14ac:dyDescent="0.3">
      <c r="A3" s="136"/>
      <c r="B3" s="139"/>
      <c r="C3" s="130" t="s">
        <v>3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  <c r="O3" s="122" t="s">
        <v>16</v>
      </c>
      <c r="P3" s="123"/>
      <c r="Q3" s="123"/>
      <c r="R3" s="123"/>
      <c r="S3" s="123"/>
      <c r="T3" s="88"/>
      <c r="U3" s="130" t="s">
        <v>19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2"/>
      <c r="AG3" s="122" t="s">
        <v>16</v>
      </c>
      <c r="AH3" s="123"/>
      <c r="AI3" s="123"/>
      <c r="AJ3" s="123"/>
      <c r="AK3" s="123"/>
      <c r="AL3" s="88"/>
      <c r="AM3" s="128"/>
      <c r="AN3" s="27"/>
      <c r="AO3" s="134"/>
      <c r="AP3" s="130" t="s">
        <v>19</v>
      </c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2"/>
      <c r="BB3" s="122" t="s">
        <v>16</v>
      </c>
      <c r="BC3" s="123"/>
      <c r="BD3" s="123"/>
      <c r="BE3" s="123"/>
      <c r="BF3" s="123"/>
      <c r="BG3" s="114"/>
      <c r="BH3" s="128"/>
    </row>
    <row r="4" spans="1:60" ht="52.5" customHeight="1" thickBot="1" x14ac:dyDescent="0.3">
      <c r="A4" s="137"/>
      <c r="B4" s="140"/>
      <c r="C4" s="43">
        <v>0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44">
        <v>9</v>
      </c>
      <c r="L4" s="44">
        <v>10</v>
      </c>
      <c r="M4" s="71" t="s">
        <v>2</v>
      </c>
      <c r="N4" s="72" t="s">
        <v>3</v>
      </c>
      <c r="O4" s="83" t="s">
        <v>43</v>
      </c>
      <c r="P4" s="84" t="s">
        <v>44</v>
      </c>
      <c r="Q4" s="84" t="s">
        <v>45</v>
      </c>
      <c r="R4" s="3" t="s">
        <v>4</v>
      </c>
      <c r="S4" s="87" t="s">
        <v>17</v>
      </c>
      <c r="T4" s="82" t="s">
        <v>5</v>
      </c>
      <c r="U4" s="43">
        <v>0</v>
      </c>
      <c r="V4" s="44">
        <v>2</v>
      </c>
      <c r="W4" s="44">
        <v>3</v>
      </c>
      <c r="X4" s="44">
        <v>4</v>
      </c>
      <c r="Y4" s="44">
        <v>5</v>
      </c>
      <c r="Z4" s="44">
        <v>6</v>
      </c>
      <c r="AA4" s="44">
        <v>7</v>
      </c>
      <c r="AB4" s="44">
        <v>8</v>
      </c>
      <c r="AC4" s="44">
        <v>9</v>
      </c>
      <c r="AD4" s="44">
        <v>10</v>
      </c>
      <c r="AE4" s="71" t="s">
        <v>2</v>
      </c>
      <c r="AF4" s="72" t="s">
        <v>18</v>
      </c>
      <c r="AG4" s="83" t="s">
        <v>43</v>
      </c>
      <c r="AH4" s="84" t="s">
        <v>44</v>
      </c>
      <c r="AI4" s="84" t="s">
        <v>45</v>
      </c>
      <c r="AJ4" s="3" t="s">
        <v>4</v>
      </c>
      <c r="AK4" s="87" t="s">
        <v>17</v>
      </c>
      <c r="AL4" s="82" t="s">
        <v>5</v>
      </c>
      <c r="AM4" s="128"/>
      <c r="AN4" s="27"/>
      <c r="AO4" s="134"/>
      <c r="AP4" s="43">
        <v>0</v>
      </c>
      <c r="AQ4" s="44">
        <v>2</v>
      </c>
      <c r="AR4" s="44">
        <v>3</v>
      </c>
      <c r="AS4" s="44">
        <v>4</v>
      </c>
      <c r="AT4" s="44">
        <v>5</v>
      </c>
      <c r="AU4" s="44">
        <v>6</v>
      </c>
      <c r="AV4" s="44">
        <v>7</v>
      </c>
      <c r="AW4" s="44">
        <v>8</v>
      </c>
      <c r="AX4" s="44">
        <v>9</v>
      </c>
      <c r="AY4" s="44">
        <v>10</v>
      </c>
      <c r="AZ4" s="71" t="s">
        <v>2</v>
      </c>
      <c r="BA4" s="72" t="s">
        <v>20</v>
      </c>
      <c r="BB4" s="83" t="s">
        <v>43</v>
      </c>
      <c r="BC4" s="84" t="s">
        <v>44</v>
      </c>
      <c r="BD4" s="84" t="s">
        <v>45</v>
      </c>
      <c r="BE4" s="3" t="s">
        <v>4</v>
      </c>
      <c r="BF4" s="87" t="s">
        <v>17</v>
      </c>
      <c r="BG4" s="115"/>
      <c r="BH4" s="129"/>
    </row>
    <row r="5" spans="1:60" ht="18.75" x14ac:dyDescent="0.3">
      <c r="A5" s="37">
        <v>1</v>
      </c>
      <c r="B5" s="38" t="str">
        <f>CELKEM!B5</f>
        <v>Prepletaný Jan</v>
      </c>
      <c r="C5" s="45"/>
      <c r="D5" s="46"/>
      <c r="E5" s="46"/>
      <c r="F5" s="46"/>
      <c r="G5" s="46"/>
      <c r="H5" s="46"/>
      <c r="I5" s="46"/>
      <c r="J5" s="46"/>
      <c r="K5" s="46">
        <v>4</v>
      </c>
      <c r="L5" s="47">
        <v>11</v>
      </c>
      <c r="M5" s="50">
        <f t="shared" ref="M5:M21" si="0">SUM(C5:L5)</f>
        <v>15</v>
      </c>
      <c r="N5" s="51">
        <f>10*L5+9*K5+8*J5+7*I5+6*H5+5*G5+4*F5+3*E5+2*D5+1*C5</f>
        <v>146</v>
      </c>
      <c r="O5" s="4">
        <v>8</v>
      </c>
      <c r="P5" s="2">
        <v>1</v>
      </c>
      <c r="Q5" s="2">
        <v>3</v>
      </c>
      <c r="R5" s="85">
        <v>23.19</v>
      </c>
      <c r="S5" s="86">
        <f>(10*O5+8*P5+6*Q5)-R5</f>
        <v>82.81</v>
      </c>
      <c r="T5" s="73">
        <f>N5+S5</f>
        <v>228.81</v>
      </c>
      <c r="U5" s="45"/>
      <c r="V5" s="46"/>
      <c r="W5" s="46"/>
      <c r="X5" s="46"/>
      <c r="Y5" s="46"/>
      <c r="Z5" s="46"/>
      <c r="AA5" s="46"/>
      <c r="AB5" s="46">
        <v>2</v>
      </c>
      <c r="AC5" s="46">
        <v>4</v>
      </c>
      <c r="AD5" s="47">
        <v>9</v>
      </c>
      <c r="AE5" s="50">
        <f t="shared" ref="AE5:AE21" si="1">SUM(U5:AD5)</f>
        <v>15</v>
      </c>
      <c r="AF5" s="51">
        <f>U5*1+V5*2+W5*3+X5*4+Y5*5+Z5*6+AA5*7+AB5*8+AC5*9+AD5*10</f>
        <v>142</v>
      </c>
      <c r="AG5" s="4">
        <v>8</v>
      </c>
      <c r="AH5" s="2">
        <v>3</v>
      </c>
      <c r="AI5" s="2">
        <v>1</v>
      </c>
      <c r="AJ5" s="85">
        <v>17.309999999999999</v>
      </c>
      <c r="AK5" s="86">
        <f>(10*AG5+8*AH5+6*AI5)-AJ5</f>
        <v>92.69</v>
      </c>
      <c r="AL5" s="73">
        <f>AF5+AK5</f>
        <v>234.69</v>
      </c>
      <c r="AM5" s="74">
        <f>T5+AL5</f>
        <v>463.5</v>
      </c>
      <c r="AN5" s="56"/>
      <c r="AO5" s="57">
        <f>(RANK(AM5,$AM$5:$AM$21))</f>
        <v>2</v>
      </c>
      <c r="AP5" s="45"/>
      <c r="AQ5" s="46"/>
      <c r="AR5" s="46"/>
      <c r="AS5" s="46"/>
      <c r="AT5" s="46"/>
      <c r="AU5" s="46"/>
      <c r="AV5" s="46"/>
      <c r="AW5" s="46"/>
      <c r="AX5" s="46"/>
      <c r="AY5" s="47">
        <v>15</v>
      </c>
      <c r="AZ5" s="50">
        <f t="shared" ref="AZ5:AZ19" si="2">SUM(AP5:AY5)</f>
        <v>15</v>
      </c>
      <c r="BA5" s="51">
        <f>10*AY5+9*AX5+8*AW5+7*AV5+6*AU5+5*AT5+4*AS5+3*AR5+2*AQ5+1*AP5</f>
        <v>150</v>
      </c>
      <c r="BB5" s="4">
        <v>8</v>
      </c>
      <c r="BC5" s="2">
        <v>2</v>
      </c>
      <c r="BD5" s="2"/>
      <c r="BE5" s="85">
        <v>19.489999999999998</v>
      </c>
      <c r="BF5" s="86">
        <f>(10*BB5+8*BC5+6*BD5)-BE5</f>
        <v>76.510000000000005</v>
      </c>
      <c r="BG5" s="74">
        <f>BA5+BF5</f>
        <v>226.51</v>
      </c>
      <c r="BH5" s="59">
        <f>(RANK(BG5,$BG$5:$BG$21))</f>
        <v>2</v>
      </c>
    </row>
    <row r="6" spans="1:60" ht="18.75" x14ac:dyDescent="0.3">
      <c r="A6" s="39">
        <v>2</v>
      </c>
      <c r="B6" s="40" t="str">
        <f>CELKEM!B6</f>
        <v>Horký Pavel</v>
      </c>
      <c r="C6" s="5"/>
      <c r="D6" s="1"/>
      <c r="E6" s="1"/>
      <c r="F6" s="1"/>
      <c r="G6" s="1"/>
      <c r="H6" s="1"/>
      <c r="I6" s="1"/>
      <c r="J6" s="1"/>
      <c r="K6" s="1"/>
      <c r="L6" s="48"/>
      <c r="M6" s="52">
        <f t="shared" si="0"/>
        <v>0</v>
      </c>
      <c r="N6" s="32">
        <f t="shared" ref="N6:N21" si="3">10*L6+9*K6+8*J6+7*I6+6*H6+5*G6+4*F6+3*E6+2*D6+1*C6</f>
        <v>0</v>
      </c>
      <c r="O6" s="5"/>
      <c r="P6" s="1"/>
      <c r="Q6" s="1"/>
      <c r="R6" s="54"/>
      <c r="S6" s="28">
        <f t="shared" ref="S6:S21" si="4">(10*O6+8*P6+6*Q6)-R6</f>
        <v>0</v>
      </c>
      <c r="T6" s="29">
        <f t="shared" ref="T6:T21" si="5">N6+S6</f>
        <v>0</v>
      </c>
      <c r="U6" s="5"/>
      <c r="V6" s="1"/>
      <c r="W6" s="1"/>
      <c r="X6" s="1"/>
      <c r="Y6" s="1"/>
      <c r="Z6" s="1"/>
      <c r="AA6" s="1"/>
      <c r="AB6" s="1"/>
      <c r="AC6" s="1"/>
      <c r="AD6" s="48"/>
      <c r="AE6" s="52">
        <f t="shared" si="1"/>
        <v>0</v>
      </c>
      <c r="AF6" s="32">
        <f t="shared" ref="AF6:AF21" si="6">U6*1+V6*2+W6*3+X6*4+Y6*5+Z6*6+AA6*7+AB6*8+AC6*9+AD6*10</f>
        <v>0</v>
      </c>
      <c r="AG6" s="5"/>
      <c r="AH6" s="1"/>
      <c r="AI6" s="1"/>
      <c r="AJ6" s="54"/>
      <c r="AK6" s="28">
        <f t="shared" ref="AK6:AK21" si="7">(10*AG6+8*AH6+6*AI6)-AJ6</f>
        <v>0</v>
      </c>
      <c r="AL6" s="29">
        <f t="shared" ref="AL6:AL21" si="8">AF6+AK6</f>
        <v>0</v>
      </c>
      <c r="AM6" s="75">
        <f>T6+AL6</f>
        <v>0</v>
      </c>
      <c r="AN6" s="34"/>
      <c r="AO6" s="35">
        <f t="shared" ref="AO6:AO21" si="9">(RANK(AM6,$AM$5:$AM$21))</f>
        <v>9</v>
      </c>
      <c r="AP6" s="5"/>
      <c r="AQ6" s="1"/>
      <c r="AR6" s="1"/>
      <c r="AS6" s="1"/>
      <c r="AT6" s="1"/>
      <c r="AU6" s="1"/>
      <c r="AV6" s="1"/>
      <c r="AW6" s="1"/>
      <c r="AX6" s="1"/>
      <c r="AY6" s="48"/>
      <c r="AZ6" s="52">
        <f t="shared" si="2"/>
        <v>0</v>
      </c>
      <c r="BA6" s="32">
        <f t="shared" ref="BA6:BA21" si="10">10*AY6+9*AX6+8*AW6+7*AV6+6*AU6+5*AT6+4*AS6+3*AR6+2*AQ6+1*AP6</f>
        <v>0</v>
      </c>
      <c r="BB6" s="5"/>
      <c r="BC6" s="1"/>
      <c r="BD6" s="1"/>
      <c r="BE6" s="54"/>
      <c r="BF6" s="28">
        <f t="shared" ref="BF6:BF21" si="11">(10*BB6+8*BC6+6*BD6)-BE6</f>
        <v>0</v>
      </c>
      <c r="BG6" s="75">
        <f t="shared" ref="BG6:BG21" si="12">BA6+BF6</f>
        <v>0</v>
      </c>
      <c r="BH6" s="59">
        <f t="shared" ref="BH6:BH21" si="13">(RANK(BG6,$BG$5:$BG$21))</f>
        <v>7</v>
      </c>
    </row>
    <row r="7" spans="1:60" ht="18.75" x14ac:dyDescent="0.3">
      <c r="A7" s="39">
        <v>3</v>
      </c>
      <c r="B7" s="40" t="str">
        <f>CELKEM!B7</f>
        <v>Petřík Petr</v>
      </c>
      <c r="C7" s="5"/>
      <c r="D7" s="1"/>
      <c r="E7" s="1"/>
      <c r="F7" s="1"/>
      <c r="G7" s="1"/>
      <c r="H7" s="1"/>
      <c r="I7" s="1">
        <v>1</v>
      </c>
      <c r="J7" s="1">
        <v>4</v>
      </c>
      <c r="K7" s="1">
        <v>7</v>
      </c>
      <c r="L7" s="48">
        <v>3</v>
      </c>
      <c r="M7" s="52">
        <f t="shared" si="0"/>
        <v>15</v>
      </c>
      <c r="N7" s="32">
        <f t="shared" si="3"/>
        <v>132</v>
      </c>
      <c r="O7" s="5">
        <v>3</v>
      </c>
      <c r="P7" s="1">
        <v>5</v>
      </c>
      <c r="Q7" s="1">
        <v>1</v>
      </c>
      <c r="R7" s="54">
        <v>26.59</v>
      </c>
      <c r="S7" s="28">
        <f t="shared" si="4"/>
        <v>49.41</v>
      </c>
      <c r="T7" s="29">
        <f t="shared" si="5"/>
        <v>181.41</v>
      </c>
      <c r="U7" s="5"/>
      <c r="V7" s="1"/>
      <c r="W7" s="1"/>
      <c r="X7" s="1"/>
      <c r="Y7" s="1"/>
      <c r="Z7" s="1"/>
      <c r="AA7" s="1"/>
      <c r="AB7" s="1">
        <v>2</v>
      </c>
      <c r="AC7" s="1">
        <v>10</v>
      </c>
      <c r="AD7" s="48">
        <v>3</v>
      </c>
      <c r="AE7" s="52">
        <f t="shared" si="1"/>
        <v>15</v>
      </c>
      <c r="AF7" s="32">
        <f t="shared" si="6"/>
        <v>136</v>
      </c>
      <c r="AG7" s="5">
        <v>5</v>
      </c>
      <c r="AH7" s="1">
        <v>6</v>
      </c>
      <c r="AI7" s="1">
        <v>1</v>
      </c>
      <c r="AJ7" s="54">
        <v>21.03</v>
      </c>
      <c r="AK7" s="28">
        <f t="shared" si="7"/>
        <v>82.97</v>
      </c>
      <c r="AL7" s="29">
        <f t="shared" si="8"/>
        <v>218.97</v>
      </c>
      <c r="AM7" s="75">
        <f t="shared" ref="AM7:AM20" si="14">T7+AL7</f>
        <v>400.38</v>
      </c>
      <c r="AN7" s="34"/>
      <c r="AO7" s="35">
        <f t="shared" si="9"/>
        <v>4</v>
      </c>
      <c r="AP7" s="5"/>
      <c r="AQ7" s="1"/>
      <c r="AR7" s="1"/>
      <c r="AS7" s="1"/>
      <c r="AT7" s="1"/>
      <c r="AU7" s="1"/>
      <c r="AV7" s="1">
        <v>1</v>
      </c>
      <c r="AW7" s="1"/>
      <c r="AX7" s="1">
        <v>5</v>
      </c>
      <c r="AY7" s="48">
        <v>9</v>
      </c>
      <c r="AZ7" s="52">
        <f t="shared" si="2"/>
        <v>15</v>
      </c>
      <c r="BA7" s="32">
        <f t="shared" si="10"/>
        <v>142</v>
      </c>
      <c r="BB7" s="5">
        <v>5</v>
      </c>
      <c r="BC7" s="1">
        <v>3</v>
      </c>
      <c r="BD7" s="1">
        <v>1</v>
      </c>
      <c r="BE7" s="54">
        <v>36.61</v>
      </c>
      <c r="BF7" s="28">
        <f t="shared" si="11"/>
        <v>43.39</v>
      </c>
      <c r="BG7" s="75">
        <f t="shared" si="12"/>
        <v>185.39</v>
      </c>
      <c r="BH7" s="59">
        <f t="shared" si="13"/>
        <v>6</v>
      </c>
    </row>
    <row r="8" spans="1:60" ht="18.75" x14ac:dyDescent="0.3">
      <c r="A8" s="39">
        <v>4</v>
      </c>
      <c r="B8" s="40" t="str">
        <f>CELKEM!B8</f>
        <v>Lachman Jakub</v>
      </c>
      <c r="C8" s="5"/>
      <c r="D8" s="1"/>
      <c r="E8" s="1"/>
      <c r="F8" s="1"/>
      <c r="G8" s="1"/>
      <c r="H8" s="1"/>
      <c r="I8" s="1"/>
      <c r="J8" s="1"/>
      <c r="K8" s="1"/>
      <c r="L8" s="48"/>
      <c r="M8" s="52">
        <f t="shared" si="0"/>
        <v>0</v>
      </c>
      <c r="N8" s="32">
        <f t="shared" si="3"/>
        <v>0</v>
      </c>
      <c r="O8" s="5"/>
      <c r="P8" s="1"/>
      <c r="Q8" s="1"/>
      <c r="R8" s="54"/>
      <c r="S8" s="28">
        <f t="shared" si="4"/>
        <v>0</v>
      </c>
      <c r="T8" s="29">
        <f t="shared" si="5"/>
        <v>0</v>
      </c>
      <c r="U8" s="5"/>
      <c r="V8" s="1"/>
      <c r="W8" s="1"/>
      <c r="X8" s="1"/>
      <c r="Y8" s="1"/>
      <c r="Z8" s="1"/>
      <c r="AA8" s="1"/>
      <c r="AB8" s="1"/>
      <c r="AC8" s="1"/>
      <c r="AD8" s="48"/>
      <c r="AE8" s="52">
        <f t="shared" si="1"/>
        <v>0</v>
      </c>
      <c r="AF8" s="32">
        <f t="shared" si="6"/>
        <v>0</v>
      </c>
      <c r="AG8" s="5"/>
      <c r="AH8" s="1"/>
      <c r="AI8" s="1"/>
      <c r="AJ8" s="54"/>
      <c r="AK8" s="28">
        <f t="shared" si="7"/>
        <v>0</v>
      </c>
      <c r="AL8" s="29">
        <f t="shared" si="8"/>
        <v>0</v>
      </c>
      <c r="AM8" s="75">
        <f t="shared" si="14"/>
        <v>0</v>
      </c>
      <c r="AN8" s="34"/>
      <c r="AO8" s="35">
        <f t="shared" si="9"/>
        <v>9</v>
      </c>
      <c r="AP8" s="5"/>
      <c r="AQ8" s="1"/>
      <c r="AR8" s="1"/>
      <c r="AS8" s="1"/>
      <c r="AT8" s="1"/>
      <c r="AU8" s="1"/>
      <c r="AV8" s="1"/>
      <c r="AW8" s="1"/>
      <c r="AX8" s="1"/>
      <c r="AY8" s="48"/>
      <c r="AZ8" s="52">
        <f t="shared" si="2"/>
        <v>0</v>
      </c>
      <c r="BA8" s="32">
        <f t="shared" si="10"/>
        <v>0</v>
      </c>
      <c r="BB8" s="5"/>
      <c r="BC8" s="1"/>
      <c r="BD8" s="1"/>
      <c r="BE8" s="54"/>
      <c r="BF8" s="28">
        <f t="shared" si="11"/>
        <v>0</v>
      </c>
      <c r="BG8" s="75">
        <f t="shared" si="12"/>
        <v>0</v>
      </c>
      <c r="BH8" s="59">
        <f t="shared" si="13"/>
        <v>7</v>
      </c>
    </row>
    <row r="9" spans="1:60" ht="18.75" x14ac:dyDescent="0.3">
      <c r="A9" s="39">
        <v>5</v>
      </c>
      <c r="B9" s="40" t="str">
        <f>CELKEM!B9</f>
        <v>Zicha Pepa</v>
      </c>
      <c r="C9" s="5"/>
      <c r="D9" s="1"/>
      <c r="E9" s="1"/>
      <c r="F9" s="1"/>
      <c r="G9" s="1"/>
      <c r="H9" s="1"/>
      <c r="I9" s="1"/>
      <c r="J9" s="1"/>
      <c r="K9" s="1">
        <v>5</v>
      </c>
      <c r="L9" s="48">
        <v>10</v>
      </c>
      <c r="M9" s="52">
        <f t="shared" si="0"/>
        <v>15</v>
      </c>
      <c r="N9" s="32">
        <f t="shared" si="3"/>
        <v>145</v>
      </c>
      <c r="O9" s="5">
        <v>3</v>
      </c>
      <c r="P9" s="1">
        <v>6</v>
      </c>
      <c r="Q9" s="1">
        <v>2</v>
      </c>
      <c r="R9" s="54">
        <v>14.84</v>
      </c>
      <c r="S9" s="28">
        <f t="shared" si="4"/>
        <v>75.16</v>
      </c>
      <c r="T9" s="29">
        <f t="shared" si="5"/>
        <v>220.16</v>
      </c>
      <c r="U9" s="5"/>
      <c r="V9" s="1"/>
      <c r="W9" s="1"/>
      <c r="X9" s="1"/>
      <c r="Y9" s="1"/>
      <c r="Z9" s="1"/>
      <c r="AA9" s="1"/>
      <c r="AB9" s="1"/>
      <c r="AC9" s="1">
        <v>3</v>
      </c>
      <c r="AD9" s="48">
        <v>12</v>
      </c>
      <c r="AE9" s="52">
        <f t="shared" si="1"/>
        <v>15</v>
      </c>
      <c r="AF9" s="32">
        <f t="shared" si="6"/>
        <v>147</v>
      </c>
      <c r="AG9" s="5">
        <v>9</v>
      </c>
      <c r="AH9" s="1">
        <v>3</v>
      </c>
      <c r="AI9" s="1"/>
      <c r="AJ9" s="54">
        <v>12.53</v>
      </c>
      <c r="AK9" s="28">
        <f t="shared" si="7"/>
        <v>101.47</v>
      </c>
      <c r="AL9" s="29">
        <f t="shared" si="8"/>
        <v>248.47</v>
      </c>
      <c r="AM9" s="75">
        <f t="shared" si="14"/>
        <v>468.63</v>
      </c>
      <c r="AN9" s="34"/>
      <c r="AO9" s="35">
        <f t="shared" si="9"/>
        <v>1</v>
      </c>
      <c r="AP9" s="5"/>
      <c r="AQ9" s="1"/>
      <c r="AR9" s="1"/>
      <c r="AS9" s="1"/>
      <c r="AT9" s="1"/>
      <c r="AU9" s="1"/>
      <c r="AV9" s="1"/>
      <c r="AW9" s="1"/>
      <c r="AX9" s="1"/>
      <c r="AY9" s="48"/>
      <c r="AZ9" s="52">
        <f t="shared" si="2"/>
        <v>0</v>
      </c>
      <c r="BA9" s="32">
        <f t="shared" si="10"/>
        <v>0</v>
      </c>
      <c r="BB9" s="5"/>
      <c r="BC9" s="1"/>
      <c r="BD9" s="1"/>
      <c r="BE9" s="54"/>
      <c r="BF9" s="28">
        <f t="shared" si="11"/>
        <v>0</v>
      </c>
      <c r="BG9" s="75">
        <f t="shared" si="12"/>
        <v>0</v>
      </c>
      <c r="BH9" s="59">
        <f t="shared" si="13"/>
        <v>7</v>
      </c>
    </row>
    <row r="10" spans="1:60" ht="18.75" x14ac:dyDescent="0.3">
      <c r="A10" s="39">
        <v>6</v>
      </c>
      <c r="B10" s="40" t="str">
        <f>CELKEM!B10</f>
        <v>Pojer Luboš</v>
      </c>
      <c r="C10" s="5"/>
      <c r="D10" s="1"/>
      <c r="E10" s="1"/>
      <c r="F10" s="1"/>
      <c r="G10" s="1"/>
      <c r="H10" s="1"/>
      <c r="I10" s="1"/>
      <c r="J10" s="1"/>
      <c r="K10" s="1"/>
      <c r="L10" s="48"/>
      <c r="M10" s="52">
        <f t="shared" si="0"/>
        <v>0</v>
      </c>
      <c r="N10" s="32">
        <f t="shared" si="3"/>
        <v>0</v>
      </c>
      <c r="O10" s="5"/>
      <c r="P10" s="1"/>
      <c r="Q10" s="1"/>
      <c r="R10" s="54"/>
      <c r="S10" s="28">
        <f t="shared" si="4"/>
        <v>0</v>
      </c>
      <c r="T10" s="29">
        <f t="shared" si="5"/>
        <v>0</v>
      </c>
      <c r="U10" s="5"/>
      <c r="V10" s="1"/>
      <c r="W10" s="1"/>
      <c r="X10" s="1"/>
      <c r="Y10" s="1"/>
      <c r="Z10" s="1"/>
      <c r="AA10" s="1"/>
      <c r="AB10" s="1"/>
      <c r="AC10" s="1"/>
      <c r="AD10" s="48"/>
      <c r="AE10" s="52">
        <f t="shared" si="1"/>
        <v>0</v>
      </c>
      <c r="AF10" s="32">
        <f t="shared" si="6"/>
        <v>0</v>
      </c>
      <c r="AG10" s="5"/>
      <c r="AH10" s="1"/>
      <c r="AI10" s="1"/>
      <c r="AJ10" s="54"/>
      <c r="AK10" s="28">
        <f t="shared" si="7"/>
        <v>0</v>
      </c>
      <c r="AL10" s="29">
        <f t="shared" si="8"/>
        <v>0</v>
      </c>
      <c r="AM10" s="75">
        <f t="shared" si="14"/>
        <v>0</v>
      </c>
      <c r="AN10" s="34"/>
      <c r="AO10" s="35">
        <f t="shared" si="9"/>
        <v>9</v>
      </c>
      <c r="AP10" s="5"/>
      <c r="AQ10" s="1"/>
      <c r="AR10" s="1"/>
      <c r="AS10" s="1"/>
      <c r="AT10" s="1"/>
      <c r="AU10" s="1"/>
      <c r="AV10" s="1"/>
      <c r="AW10" s="1"/>
      <c r="AX10" s="1"/>
      <c r="AY10" s="48"/>
      <c r="AZ10" s="52">
        <f t="shared" si="2"/>
        <v>0</v>
      </c>
      <c r="BA10" s="32">
        <f t="shared" si="10"/>
        <v>0</v>
      </c>
      <c r="BB10" s="5"/>
      <c r="BC10" s="1"/>
      <c r="BD10" s="1"/>
      <c r="BE10" s="54"/>
      <c r="BF10" s="28">
        <f t="shared" si="11"/>
        <v>0</v>
      </c>
      <c r="BG10" s="75">
        <f t="shared" si="12"/>
        <v>0</v>
      </c>
      <c r="BH10" s="59">
        <f t="shared" si="13"/>
        <v>7</v>
      </c>
    </row>
    <row r="11" spans="1:60" ht="18.75" x14ac:dyDescent="0.3">
      <c r="A11" s="39">
        <v>7</v>
      </c>
      <c r="B11" s="40" t="str">
        <f>CELKEM!B11</f>
        <v>Punčochář M.</v>
      </c>
      <c r="C11" s="5">
        <v>1</v>
      </c>
      <c r="D11" s="1"/>
      <c r="E11" s="1"/>
      <c r="F11" s="1"/>
      <c r="G11" s="1"/>
      <c r="H11" s="1"/>
      <c r="I11" s="1"/>
      <c r="J11" s="1">
        <v>2</v>
      </c>
      <c r="K11" s="1">
        <v>8</v>
      </c>
      <c r="L11" s="48">
        <v>4</v>
      </c>
      <c r="M11" s="52">
        <f t="shared" si="0"/>
        <v>15</v>
      </c>
      <c r="N11" s="32">
        <f t="shared" si="3"/>
        <v>129</v>
      </c>
      <c r="O11" s="5">
        <v>5</v>
      </c>
      <c r="P11" s="1">
        <v>1</v>
      </c>
      <c r="Q11" s="1">
        <v>4</v>
      </c>
      <c r="R11" s="54">
        <v>25.07</v>
      </c>
      <c r="S11" s="28">
        <f t="shared" si="4"/>
        <v>56.93</v>
      </c>
      <c r="T11" s="29">
        <f t="shared" si="5"/>
        <v>185.93</v>
      </c>
      <c r="U11" s="5"/>
      <c r="V11" s="1"/>
      <c r="W11" s="1"/>
      <c r="X11" s="1"/>
      <c r="Y11" s="1"/>
      <c r="Z11" s="1"/>
      <c r="AA11" s="1">
        <v>2</v>
      </c>
      <c r="AB11" s="1">
        <v>5</v>
      </c>
      <c r="AC11" s="1">
        <v>7</v>
      </c>
      <c r="AD11" s="48">
        <v>1</v>
      </c>
      <c r="AE11" s="52">
        <f t="shared" si="1"/>
        <v>15</v>
      </c>
      <c r="AF11" s="32">
        <f t="shared" si="6"/>
        <v>127</v>
      </c>
      <c r="AG11" s="5">
        <v>8</v>
      </c>
      <c r="AH11" s="1">
        <v>3</v>
      </c>
      <c r="AI11" s="1"/>
      <c r="AJ11" s="54">
        <v>20.61</v>
      </c>
      <c r="AK11" s="28">
        <f t="shared" si="7"/>
        <v>83.39</v>
      </c>
      <c r="AL11" s="29">
        <f t="shared" si="8"/>
        <v>210.39</v>
      </c>
      <c r="AM11" s="75">
        <f t="shared" si="14"/>
        <v>396.32</v>
      </c>
      <c r="AN11" s="34"/>
      <c r="AO11" s="35">
        <f t="shared" si="9"/>
        <v>5</v>
      </c>
      <c r="AP11" s="5"/>
      <c r="AQ11" s="1"/>
      <c r="AR11" s="1"/>
      <c r="AS11" s="1"/>
      <c r="AT11" s="1"/>
      <c r="AU11" s="1"/>
      <c r="AV11" s="1"/>
      <c r="AW11" s="1">
        <v>2</v>
      </c>
      <c r="AX11" s="1">
        <v>3</v>
      </c>
      <c r="AY11" s="48">
        <v>10</v>
      </c>
      <c r="AZ11" s="52">
        <f t="shared" si="2"/>
        <v>15</v>
      </c>
      <c r="BA11" s="32">
        <f t="shared" si="10"/>
        <v>143</v>
      </c>
      <c r="BB11" s="5">
        <v>5</v>
      </c>
      <c r="BC11" s="1">
        <v>5</v>
      </c>
      <c r="BD11" s="1"/>
      <c r="BE11" s="54">
        <v>46.38</v>
      </c>
      <c r="BF11" s="28">
        <f t="shared" si="11"/>
        <v>43.62</v>
      </c>
      <c r="BG11" s="75">
        <f t="shared" si="12"/>
        <v>186.62</v>
      </c>
      <c r="BH11" s="59">
        <f t="shared" si="13"/>
        <v>5</v>
      </c>
    </row>
    <row r="12" spans="1:60" ht="18.75" x14ac:dyDescent="0.3">
      <c r="A12" s="39">
        <v>8</v>
      </c>
      <c r="B12" s="40" t="str">
        <f>CELKEM!B12</f>
        <v>Jirásek Petr</v>
      </c>
      <c r="C12" s="5"/>
      <c r="D12" s="1"/>
      <c r="E12" s="1"/>
      <c r="F12" s="1"/>
      <c r="G12" s="1"/>
      <c r="H12" s="1"/>
      <c r="I12" s="1">
        <v>1</v>
      </c>
      <c r="J12" s="1">
        <v>5</v>
      </c>
      <c r="K12" s="1">
        <v>9</v>
      </c>
      <c r="L12" s="48"/>
      <c r="M12" s="52">
        <f t="shared" si="0"/>
        <v>15</v>
      </c>
      <c r="N12" s="32">
        <f t="shared" si="3"/>
        <v>128</v>
      </c>
      <c r="O12" s="5">
        <v>2</v>
      </c>
      <c r="P12" s="1">
        <v>5</v>
      </c>
      <c r="Q12" s="1"/>
      <c r="R12" s="54">
        <v>22.4</v>
      </c>
      <c r="S12" s="28">
        <f t="shared" si="4"/>
        <v>37.6</v>
      </c>
      <c r="T12" s="29">
        <f t="shared" si="5"/>
        <v>165.6</v>
      </c>
      <c r="U12" s="5"/>
      <c r="V12" s="1"/>
      <c r="W12" s="1"/>
      <c r="X12" s="1"/>
      <c r="Y12" s="1"/>
      <c r="Z12" s="1"/>
      <c r="AA12" s="1"/>
      <c r="AB12" s="1"/>
      <c r="AC12" s="1"/>
      <c r="AD12" s="48"/>
      <c r="AE12" s="52">
        <f t="shared" si="1"/>
        <v>0</v>
      </c>
      <c r="AF12" s="32">
        <f t="shared" si="6"/>
        <v>0</v>
      </c>
      <c r="AG12" s="5">
        <v>5</v>
      </c>
      <c r="AH12" s="1">
        <v>7</v>
      </c>
      <c r="AI12" s="1"/>
      <c r="AJ12" s="54">
        <v>14.1</v>
      </c>
      <c r="AK12" s="28">
        <f t="shared" si="7"/>
        <v>91.9</v>
      </c>
      <c r="AL12" s="29">
        <f t="shared" si="8"/>
        <v>91.9</v>
      </c>
      <c r="AM12" s="75">
        <f t="shared" si="14"/>
        <v>257.5</v>
      </c>
      <c r="AN12" s="34"/>
      <c r="AO12" s="35">
        <f t="shared" si="9"/>
        <v>6</v>
      </c>
      <c r="AP12" s="5"/>
      <c r="AQ12" s="1"/>
      <c r="AR12" s="1"/>
      <c r="AS12" s="1"/>
      <c r="AT12" s="1"/>
      <c r="AU12" s="1"/>
      <c r="AV12" s="1"/>
      <c r="AW12" s="1"/>
      <c r="AX12" s="1"/>
      <c r="AY12" s="48"/>
      <c r="AZ12" s="52">
        <f t="shared" si="2"/>
        <v>0</v>
      </c>
      <c r="BA12" s="32">
        <f t="shared" si="10"/>
        <v>0</v>
      </c>
      <c r="BB12" s="5"/>
      <c r="BC12" s="1"/>
      <c r="BD12" s="1"/>
      <c r="BE12" s="54"/>
      <c r="BF12" s="28">
        <f t="shared" si="11"/>
        <v>0</v>
      </c>
      <c r="BG12" s="75">
        <f t="shared" si="12"/>
        <v>0</v>
      </c>
      <c r="BH12" s="59">
        <f t="shared" si="13"/>
        <v>7</v>
      </c>
    </row>
    <row r="13" spans="1:60" ht="18.75" x14ac:dyDescent="0.3">
      <c r="A13" s="39">
        <v>9</v>
      </c>
      <c r="B13" s="40" t="str">
        <f>CELKEM!B13</f>
        <v>Kršňák Jiří</v>
      </c>
      <c r="C13" s="5"/>
      <c r="D13" s="1"/>
      <c r="E13" s="1"/>
      <c r="F13" s="1"/>
      <c r="G13" s="1"/>
      <c r="H13" s="1"/>
      <c r="I13" s="1"/>
      <c r="J13" s="1"/>
      <c r="K13" s="1"/>
      <c r="L13" s="48"/>
      <c r="M13" s="52">
        <f t="shared" si="0"/>
        <v>0</v>
      </c>
      <c r="N13" s="32">
        <f t="shared" si="3"/>
        <v>0</v>
      </c>
      <c r="O13" s="5"/>
      <c r="P13" s="1"/>
      <c r="Q13" s="1"/>
      <c r="R13" s="54"/>
      <c r="S13" s="28">
        <f t="shared" si="4"/>
        <v>0</v>
      </c>
      <c r="T13" s="29">
        <f t="shared" si="5"/>
        <v>0</v>
      </c>
      <c r="U13" s="5"/>
      <c r="V13" s="1"/>
      <c r="W13" s="1"/>
      <c r="X13" s="1"/>
      <c r="Y13" s="1"/>
      <c r="Z13" s="1">
        <v>1</v>
      </c>
      <c r="AA13" s="1">
        <v>1</v>
      </c>
      <c r="AB13" s="1">
        <v>3</v>
      </c>
      <c r="AC13" s="1">
        <v>8</v>
      </c>
      <c r="AD13" s="48">
        <v>2</v>
      </c>
      <c r="AE13" s="52">
        <f t="shared" si="1"/>
        <v>15</v>
      </c>
      <c r="AF13" s="32">
        <f t="shared" si="6"/>
        <v>129</v>
      </c>
      <c r="AG13" s="5"/>
      <c r="AH13" s="1"/>
      <c r="AI13" s="1"/>
      <c r="AJ13" s="54"/>
      <c r="AK13" s="28">
        <f t="shared" si="7"/>
        <v>0</v>
      </c>
      <c r="AL13" s="29">
        <f t="shared" si="8"/>
        <v>129</v>
      </c>
      <c r="AM13" s="75">
        <f t="shared" si="14"/>
        <v>129</v>
      </c>
      <c r="AN13" s="34"/>
      <c r="AO13" s="35">
        <f t="shared" si="9"/>
        <v>8</v>
      </c>
      <c r="AP13" s="5"/>
      <c r="AQ13" s="1"/>
      <c r="AR13" s="1"/>
      <c r="AS13" s="1"/>
      <c r="AT13" s="1"/>
      <c r="AU13" s="1"/>
      <c r="AV13" s="1"/>
      <c r="AW13" s="1">
        <v>1</v>
      </c>
      <c r="AX13" s="1">
        <v>3</v>
      </c>
      <c r="AY13" s="48">
        <v>11</v>
      </c>
      <c r="AZ13" s="52">
        <f t="shared" si="2"/>
        <v>15</v>
      </c>
      <c r="BA13" s="32">
        <f t="shared" si="10"/>
        <v>145</v>
      </c>
      <c r="BB13" s="5">
        <v>11</v>
      </c>
      <c r="BC13" s="1"/>
      <c r="BD13" s="1"/>
      <c r="BE13" s="54">
        <v>38.4</v>
      </c>
      <c r="BF13" s="28">
        <f t="shared" si="11"/>
        <v>71.599999999999994</v>
      </c>
      <c r="BG13" s="75">
        <f t="shared" si="12"/>
        <v>216.6</v>
      </c>
      <c r="BH13" s="59">
        <f t="shared" si="13"/>
        <v>3</v>
      </c>
    </row>
    <row r="14" spans="1:60" ht="18.75" x14ac:dyDescent="0.3">
      <c r="A14" s="39">
        <v>10</v>
      </c>
      <c r="B14" s="40" t="str">
        <f>CELKEM!B14</f>
        <v>Kup Víťa</v>
      </c>
      <c r="C14" s="5"/>
      <c r="D14" s="1"/>
      <c r="E14" s="1"/>
      <c r="F14" s="1"/>
      <c r="G14" s="1"/>
      <c r="H14" s="1"/>
      <c r="I14" s="1"/>
      <c r="J14" s="1"/>
      <c r="K14" s="1"/>
      <c r="L14" s="48"/>
      <c r="M14" s="52">
        <f t="shared" si="0"/>
        <v>0</v>
      </c>
      <c r="N14" s="32">
        <f t="shared" si="3"/>
        <v>0</v>
      </c>
      <c r="O14" s="5"/>
      <c r="P14" s="1"/>
      <c r="Q14" s="1"/>
      <c r="R14" s="54"/>
      <c r="S14" s="28">
        <f t="shared" si="4"/>
        <v>0</v>
      </c>
      <c r="T14" s="29">
        <f t="shared" si="5"/>
        <v>0</v>
      </c>
      <c r="U14" s="5"/>
      <c r="V14" s="1"/>
      <c r="W14" s="1"/>
      <c r="X14" s="1"/>
      <c r="Y14" s="1"/>
      <c r="Z14" s="1"/>
      <c r="AA14" s="1"/>
      <c r="AB14" s="1"/>
      <c r="AC14" s="1"/>
      <c r="AD14" s="48"/>
      <c r="AE14" s="52">
        <f t="shared" si="1"/>
        <v>0</v>
      </c>
      <c r="AF14" s="32">
        <f t="shared" si="6"/>
        <v>0</v>
      </c>
      <c r="AG14" s="5"/>
      <c r="AH14" s="1"/>
      <c r="AI14" s="1"/>
      <c r="AJ14" s="54"/>
      <c r="AK14" s="28">
        <f t="shared" si="7"/>
        <v>0</v>
      </c>
      <c r="AL14" s="29">
        <f t="shared" si="8"/>
        <v>0</v>
      </c>
      <c r="AM14" s="75">
        <f t="shared" si="14"/>
        <v>0</v>
      </c>
      <c r="AN14" s="34"/>
      <c r="AO14" s="35">
        <f t="shared" si="9"/>
        <v>9</v>
      </c>
      <c r="AP14" s="5"/>
      <c r="AQ14" s="1"/>
      <c r="AR14" s="1"/>
      <c r="AS14" s="1"/>
      <c r="AT14" s="1"/>
      <c r="AU14" s="1"/>
      <c r="AV14" s="1"/>
      <c r="AW14" s="1"/>
      <c r="AX14" s="1"/>
      <c r="AY14" s="48"/>
      <c r="AZ14" s="52">
        <f t="shared" si="2"/>
        <v>0</v>
      </c>
      <c r="BA14" s="32">
        <f t="shared" si="10"/>
        <v>0</v>
      </c>
      <c r="BB14" s="5"/>
      <c r="BC14" s="1"/>
      <c r="BD14" s="1"/>
      <c r="BE14" s="54"/>
      <c r="BF14" s="28">
        <f t="shared" si="11"/>
        <v>0</v>
      </c>
      <c r="BG14" s="75">
        <f t="shared" si="12"/>
        <v>0</v>
      </c>
      <c r="BH14" s="59">
        <f t="shared" si="13"/>
        <v>7</v>
      </c>
    </row>
    <row r="15" spans="1:60" ht="18.75" x14ac:dyDescent="0.3">
      <c r="A15" s="39">
        <v>11</v>
      </c>
      <c r="B15" s="40" t="str">
        <f>CELKEM!B15</f>
        <v>Chaloupecký P.</v>
      </c>
      <c r="C15" s="5"/>
      <c r="D15" s="1"/>
      <c r="E15" s="1"/>
      <c r="F15" s="1"/>
      <c r="G15" s="1"/>
      <c r="H15" s="1"/>
      <c r="I15" s="1"/>
      <c r="J15" s="1"/>
      <c r="K15" s="1"/>
      <c r="L15" s="48"/>
      <c r="M15" s="52">
        <f t="shared" si="0"/>
        <v>0</v>
      </c>
      <c r="N15" s="32">
        <f t="shared" si="3"/>
        <v>0</v>
      </c>
      <c r="O15" s="5"/>
      <c r="P15" s="1"/>
      <c r="Q15" s="1"/>
      <c r="R15" s="54"/>
      <c r="S15" s="28">
        <f t="shared" si="4"/>
        <v>0</v>
      </c>
      <c r="T15" s="29">
        <f t="shared" si="5"/>
        <v>0</v>
      </c>
      <c r="U15" s="5"/>
      <c r="V15" s="1"/>
      <c r="W15" s="1"/>
      <c r="X15" s="1"/>
      <c r="Y15" s="1"/>
      <c r="Z15" s="1"/>
      <c r="AA15" s="1"/>
      <c r="AB15" s="1"/>
      <c r="AC15" s="1"/>
      <c r="AD15" s="48"/>
      <c r="AE15" s="52">
        <f t="shared" si="1"/>
        <v>0</v>
      </c>
      <c r="AF15" s="32">
        <f t="shared" si="6"/>
        <v>0</v>
      </c>
      <c r="AG15" s="5"/>
      <c r="AH15" s="1"/>
      <c r="AI15" s="1"/>
      <c r="AJ15" s="54"/>
      <c r="AK15" s="28">
        <f t="shared" si="7"/>
        <v>0</v>
      </c>
      <c r="AL15" s="29">
        <f t="shared" si="8"/>
        <v>0</v>
      </c>
      <c r="AM15" s="75">
        <f t="shared" si="14"/>
        <v>0</v>
      </c>
      <c r="AN15" s="34"/>
      <c r="AO15" s="35">
        <f t="shared" si="9"/>
        <v>9</v>
      </c>
      <c r="AP15" s="5"/>
      <c r="AQ15" s="1"/>
      <c r="AR15" s="1"/>
      <c r="AS15" s="1"/>
      <c r="AT15" s="1"/>
      <c r="AU15" s="1"/>
      <c r="AV15" s="1"/>
      <c r="AW15" s="1"/>
      <c r="AX15" s="1"/>
      <c r="AY15" s="48"/>
      <c r="AZ15" s="52">
        <f t="shared" si="2"/>
        <v>0</v>
      </c>
      <c r="BA15" s="32">
        <f t="shared" si="10"/>
        <v>0</v>
      </c>
      <c r="BB15" s="5"/>
      <c r="BC15" s="1"/>
      <c r="BD15" s="1"/>
      <c r="BE15" s="54"/>
      <c r="BF15" s="28">
        <f t="shared" si="11"/>
        <v>0</v>
      </c>
      <c r="BG15" s="75">
        <f t="shared" si="12"/>
        <v>0</v>
      </c>
      <c r="BH15" s="59">
        <f t="shared" si="13"/>
        <v>7</v>
      </c>
    </row>
    <row r="16" spans="1:60" ht="18.75" x14ac:dyDescent="0.3">
      <c r="A16" s="39">
        <v>12</v>
      </c>
      <c r="B16" s="40" t="str">
        <f>CELKEM!B16</f>
        <v>Dejdar Josef</v>
      </c>
      <c r="C16" s="5"/>
      <c r="D16" s="1"/>
      <c r="E16" s="1"/>
      <c r="F16" s="1"/>
      <c r="G16" s="1"/>
      <c r="H16" s="1"/>
      <c r="I16" s="1"/>
      <c r="J16" s="1"/>
      <c r="K16" s="1"/>
      <c r="L16" s="48"/>
      <c r="M16" s="52">
        <f t="shared" si="0"/>
        <v>0</v>
      </c>
      <c r="N16" s="32">
        <f t="shared" si="3"/>
        <v>0</v>
      </c>
      <c r="O16" s="5"/>
      <c r="P16" s="1"/>
      <c r="Q16" s="1"/>
      <c r="R16" s="54"/>
      <c r="S16" s="28">
        <f t="shared" si="4"/>
        <v>0</v>
      </c>
      <c r="T16" s="29">
        <f t="shared" si="5"/>
        <v>0</v>
      </c>
      <c r="U16" s="5"/>
      <c r="V16" s="1"/>
      <c r="W16" s="1"/>
      <c r="X16" s="1"/>
      <c r="Y16" s="1"/>
      <c r="Z16" s="1"/>
      <c r="AA16" s="1"/>
      <c r="AB16" s="1"/>
      <c r="AC16" s="1"/>
      <c r="AD16" s="48"/>
      <c r="AE16" s="52">
        <f t="shared" si="1"/>
        <v>0</v>
      </c>
      <c r="AF16" s="32">
        <f t="shared" si="6"/>
        <v>0</v>
      </c>
      <c r="AG16" s="5"/>
      <c r="AH16" s="1"/>
      <c r="AI16" s="1"/>
      <c r="AJ16" s="54"/>
      <c r="AK16" s="28">
        <f t="shared" si="7"/>
        <v>0</v>
      </c>
      <c r="AL16" s="29">
        <f t="shared" si="8"/>
        <v>0</v>
      </c>
      <c r="AM16" s="75">
        <f t="shared" si="14"/>
        <v>0</v>
      </c>
      <c r="AN16" s="34"/>
      <c r="AO16" s="35">
        <f t="shared" si="9"/>
        <v>9</v>
      </c>
      <c r="AP16" s="5"/>
      <c r="AQ16" s="1"/>
      <c r="AR16" s="1"/>
      <c r="AS16" s="1"/>
      <c r="AT16" s="1"/>
      <c r="AU16" s="1"/>
      <c r="AV16" s="1"/>
      <c r="AW16" s="1"/>
      <c r="AX16" s="1"/>
      <c r="AY16" s="48"/>
      <c r="AZ16" s="52">
        <f t="shared" si="2"/>
        <v>0</v>
      </c>
      <c r="BA16" s="32">
        <f t="shared" si="10"/>
        <v>0</v>
      </c>
      <c r="BB16" s="5"/>
      <c r="BC16" s="1"/>
      <c r="BD16" s="1"/>
      <c r="BE16" s="54"/>
      <c r="BF16" s="28">
        <f t="shared" si="11"/>
        <v>0</v>
      </c>
      <c r="BG16" s="75">
        <f t="shared" si="12"/>
        <v>0</v>
      </c>
      <c r="BH16" s="59">
        <f t="shared" si="13"/>
        <v>7</v>
      </c>
    </row>
    <row r="17" spans="1:60" ht="18.75" x14ac:dyDescent="0.3">
      <c r="A17" s="39">
        <v>13</v>
      </c>
      <c r="B17" s="40" t="str">
        <f>CELKEM!B17</f>
        <v>Dědič Jirka</v>
      </c>
      <c r="C17" s="5"/>
      <c r="D17" s="1"/>
      <c r="E17" s="1"/>
      <c r="F17" s="1"/>
      <c r="G17" s="1"/>
      <c r="H17" s="1"/>
      <c r="I17" s="1"/>
      <c r="J17" s="1"/>
      <c r="K17" s="1"/>
      <c r="L17" s="48"/>
      <c r="M17" s="52">
        <f t="shared" si="0"/>
        <v>0</v>
      </c>
      <c r="N17" s="32">
        <f t="shared" si="3"/>
        <v>0</v>
      </c>
      <c r="O17" s="5"/>
      <c r="P17" s="1"/>
      <c r="Q17" s="1"/>
      <c r="R17" s="54"/>
      <c r="S17" s="28">
        <f t="shared" si="4"/>
        <v>0</v>
      </c>
      <c r="T17" s="29">
        <f t="shared" si="5"/>
        <v>0</v>
      </c>
      <c r="U17" s="5"/>
      <c r="V17" s="1"/>
      <c r="W17" s="1"/>
      <c r="X17" s="1"/>
      <c r="Y17" s="1"/>
      <c r="Z17" s="1"/>
      <c r="AA17" s="1"/>
      <c r="AB17" s="1"/>
      <c r="AC17" s="1"/>
      <c r="AD17" s="48"/>
      <c r="AE17" s="52">
        <f t="shared" si="1"/>
        <v>0</v>
      </c>
      <c r="AF17" s="32">
        <f t="shared" si="6"/>
        <v>0</v>
      </c>
      <c r="AG17" s="5"/>
      <c r="AH17" s="1"/>
      <c r="AI17" s="1"/>
      <c r="AJ17" s="54"/>
      <c r="AK17" s="28">
        <f t="shared" si="7"/>
        <v>0</v>
      </c>
      <c r="AL17" s="29">
        <f t="shared" si="8"/>
        <v>0</v>
      </c>
      <c r="AM17" s="75">
        <f t="shared" si="14"/>
        <v>0</v>
      </c>
      <c r="AN17" s="34"/>
      <c r="AO17" s="35">
        <f t="shared" si="9"/>
        <v>9</v>
      </c>
      <c r="AP17" s="5"/>
      <c r="AQ17" s="1"/>
      <c r="AR17" s="1"/>
      <c r="AS17" s="1"/>
      <c r="AT17" s="1"/>
      <c r="AU17" s="1"/>
      <c r="AV17" s="1"/>
      <c r="AW17" s="1"/>
      <c r="AX17" s="1"/>
      <c r="AY17" s="48"/>
      <c r="AZ17" s="52">
        <f t="shared" si="2"/>
        <v>0</v>
      </c>
      <c r="BA17" s="32">
        <f t="shared" si="10"/>
        <v>0</v>
      </c>
      <c r="BB17" s="5"/>
      <c r="BC17" s="1"/>
      <c r="BD17" s="1"/>
      <c r="BE17" s="54"/>
      <c r="BF17" s="28">
        <f t="shared" si="11"/>
        <v>0</v>
      </c>
      <c r="BG17" s="75">
        <f t="shared" si="12"/>
        <v>0</v>
      </c>
      <c r="BH17" s="59">
        <f t="shared" si="13"/>
        <v>7</v>
      </c>
    </row>
    <row r="18" spans="1:60" ht="18.75" x14ac:dyDescent="0.3">
      <c r="A18" s="39">
        <v>14</v>
      </c>
      <c r="B18" s="40" t="str">
        <f>CELKEM!B18</f>
        <v>Kršňák David</v>
      </c>
      <c r="C18" s="5">
        <v>4</v>
      </c>
      <c r="D18" s="1"/>
      <c r="E18" s="1"/>
      <c r="F18" s="1"/>
      <c r="G18" s="1">
        <v>1</v>
      </c>
      <c r="H18" s="1"/>
      <c r="I18" s="1"/>
      <c r="J18" s="1">
        <v>1</v>
      </c>
      <c r="K18" s="1">
        <v>6</v>
      </c>
      <c r="L18" s="48">
        <v>3</v>
      </c>
      <c r="M18" s="52">
        <f t="shared" si="0"/>
        <v>15</v>
      </c>
      <c r="N18" s="32">
        <f t="shared" si="3"/>
        <v>101</v>
      </c>
      <c r="O18" s="5"/>
      <c r="P18" s="1"/>
      <c r="Q18" s="1">
        <v>2</v>
      </c>
      <c r="R18" s="54">
        <v>43.46</v>
      </c>
      <c r="S18" s="28">
        <f t="shared" si="4"/>
        <v>-31.46</v>
      </c>
      <c r="T18" s="29">
        <f t="shared" si="5"/>
        <v>69.539999999999992</v>
      </c>
      <c r="U18" s="5">
        <v>1</v>
      </c>
      <c r="V18" s="1"/>
      <c r="W18" s="1"/>
      <c r="X18" s="1"/>
      <c r="Y18" s="1">
        <v>1</v>
      </c>
      <c r="Z18" s="1"/>
      <c r="AA18" s="1">
        <v>1</v>
      </c>
      <c r="AB18" s="1">
        <v>7</v>
      </c>
      <c r="AC18" s="1">
        <v>4</v>
      </c>
      <c r="AD18" s="48">
        <v>1</v>
      </c>
      <c r="AE18" s="52">
        <f t="shared" si="1"/>
        <v>15</v>
      </c>
      <c r="AF18" s="32">
        <f t="shared" si="6"/>
        <v>115</v>
      </c>
      <c r="AG18" s="5">
        <v>2</v>
      </c>
      <c r="AH18" s="1">
        <v>6</v>
      </c>
      <c r="AI18" s="1">
        <v>4</v>
      </c>
      <c r="AJ18" s="54">
        <v>22.07</v>
      </c>
      <c r="AK18" s="28">
        <f t="shared" si="7"/>
        <v>69.930000000000007</v>
      </c>
      <c r="AL18" s="29">
        <f t="shared" si="8"/>
        <v>184.93</v>
      </c>
      <c r="AM18" s="75">
        <f t="shared" si="14"/>
        <v>254.47</v>
      </c>
      <c r="AN18" s="34"/>
      <c r="AO18" s="35">
        <f t="shared" si="9"/>
        <v>7</v>
      </c>
      <c r="AP18" s="5"/>
      <c r="AQ18" s="1"/>
      <c r="AR18" s="1"/>
      <c r="AS18" s="1"/>
      <c r="AT18" s="1"/>
      <c r="AU18" s="1"/>
      <c r="AV18" s="1"/>
      <c r="AW18" s="1">
        <v>2</v>
      </c>
      <c r="AX18" s="1">
        <v>3</v>
      </c>
      <c r="AY18" s="48">
        <v>10</v>
      </c>
      <c r="AZ18" s="52">
        <f t="shared" si="2"/>
        <v>15</v>
      </c>
      <c r="BA18" s="32">
        <f t="shared" si="10"/>
        <v>143</v>
      </c>
      <c r="BB18" s="5">
        <v>7</v>
      </c>
      <c r="BC18" s="1">
        <v>4</v>
      </c>
      <c r="BD18" s="1"/>
      <c r="BE18" s="54">
        <v>53.59</v>
      </c>
      <c r="BF18" s="28">
        <f t="shared" si="11"/>
        <v>48.41</v>
      </c>
      <c r="BG18" s="75">
        <f t="shared" si="12"/>
        <v>191.41</v>
      </c>
      <c r="BH18" s="59">
        <f t="shared" si="13"/>
        <v>4</v>
      </c>
    </row>
    <row r="19" spans="1:60" ht="18.75" x14ac:dyDescent="0.3">
      <c r="A19" s="39">
        <v>15</v>
      </c>
      <c r="B19" s="40" t="str">
        <f>CELKEM!B19</f>
        <v>Hrádek Martin</v>
      </c>
      <c r="C19" s="5"/>
      <c r="D19" s="1"/>
      <c r="E19" s="1"/>
      <c r="F19" s="1"/>
      <c r="G19" s="1"/>
      <c r="H19" s="1"/>
      <c r="I19" s="1"/>
      <c r="J19" s="1"/>
      <c r="K19" s="1">
        <v>4</v>
      </c>
      <c r="L19" s="48">
        <v>11</v>
      </c>
      <c r="M19" s="52">
        <f t="shared" si="0"/>
        <v>15</v>
      </c>
      <c r="N19" s="32">
        <f t="shared" si="3"/>
        <v>146</v>
      </c>
      <c r="O19" s="5">
        <v>3</v>
      </c>
      <c r="P19" s="1">
        <v>7</v>
      </c>
      <c r="Q19" s="1">
        <v>2</v>
      </c>
      <c r="R19" s="54">
        <v>18.100000000000001</v>
      </c>
      <c r="S19" s="28">
        <f t="shared" si="4"/>
        <v>79.900000000000006</v>
      </c>
      <c r="T19" s="29">
        <f t="shared" si="5"/>
        <v>225.9</v>
      </c>
      <c r="U19" s="5">
        <v>1</v>
      </c>
      <c r="V19" s="1"/>
      <c r="W19" s="1"/>
      <c r="X19" s="1"/>
      <c r="Y19" s="1"/>
      <c r="Z19" s="1"/>
      <c r="AA19" s="1">
        <v>1</v>
      </c>
      <c r="AB19" s="1">
        <v>2</v>
      </c>
      <c r="AC19" s="1">
        <v>8</v>
      </c>
      <c r="AD19" s="48">
        <v>3</v>
      </c>
      <c r="AE19" s="52">
        <f t="shared" si="1"/>
        <v>15</v>
      </c>
      <c r="AF19" s="32">
        <f t="shared" si="6"/>
        <v>126</v>
      </c>
      <c r="AG19" s="5">
        <v>7</v>
      </c>
      <c r="AH19" s="1">
        <v>4</v>
      </c>
      <c r="AI19" s="1">
        <v>1</v>
      </c>
      <c r="AJ19" s="54">
        <v>26.14</v>
      </c>
      <c r="AK19" s="28">
        <f t="shared" si="7"/>
        <v>81.86</v>
      </c>
      <c r="AL19" s="29">
        <f t="shared" si="8"/>
        <v>207.86</v>
      </c>
      <c r="AM19" s="75">
        <f t="shared" si="14"/>
        <v>433.76</v>
      </c>
      <c r="AN19" s="34"/>
      <c r="AO19" s="35">
        <f t="shared" si="9"/>
        <v>3</v>
      </c>
      <c r="AP19" s="5"/>
      <c r="AQ19" s="1"/>
      <c r="AR19" s="1"/>
      <c r="AS19" s="1"/>
      <c r="AT19" s="1"/>
      <c r="AU19" s="1"/>
      <c r="AV19" s="1"/>
      <c r="AW19" s="1"/>
      <c r="AX19" s="1">
        <v>1</v>
      </c>
      <c r="AY19" s="48">
        <v>14</v>
      </c>
      <c r="AZ19" s="52">
        <f t="shared" si="2"/>
        <v>15</v>
      </c>
      <c r="BA19" s="32">
        <f t="shared" si="10"/>
        <v>149</v>
      </c>
      <c r="BB19" s="5">
        <v>9</v>
      </c>
      <c r="BC19" s="1">
        <v>2</v>
      </c>
      <c r="BD19" s="1"/>
      <c r="BE19" s="54">
        <v>20.260000000000002</v>
      </c>
      <c r="BF19" s="28">
        <f t="shared" si="11"/>
        <v>85.74</v>
      </c>
      <c r="BG19" s="75">
        <f t="shared" si="12"/>
        <v>234.74</v>
      </c>
      <c r="BH19" s="59">
        <f t="shared" si="13"/>
        <v>1</v>
      </c>
    </row>
    <row r="20" spans="1:60" ht="18.75" x14ac:dyDescent="0.3">
      <c r="A20" s="39">
        <v>16</v>
      </c>
      <c r="B20" s="40">
        <f>CELKEM!B20</f>
        <v>0</v>
      </c>
      <c r="C20" s="5"/>
      <c r="D20" s="1"/>
      <c r="E20" s="1"/>
      <c r="F20" s="1"/>
      <c r="G20" s="1"/>
      <c r="H20" s="1"/>
      <c r="I20" s="1"/>
      <c r="J20" s="1"/>
      <c r="K20" s="1"/>
      <c r="L20" s="48"/>
      <c r="M20" s="52">
        <f t="shared" si="0"/>
        <v>0</v>
      </c>
      <c r="N20" s="32">
        <f t="shared" si="3"/>
        <v>0</v>
      </c>
      <c r="O20" s="5"/>
      <c r="P20" s="1"/>
      <c r="Q20" s="1"/>
      <c r="R20" s="54"/>
      <c r="S20" s="28">
        <f t="shared" si="4"/>
        <v>0</v>
      </c>
      <c r="T20" s="29">
        <f t="shared" si="5"/>
        <v>0</v>
      </c>
      <c r="U20" s="5"/>
      <c r="V20" s="1"/>
      <c r="W20" s="1"/>
      <c r="X20" s="1"/>
      <c r="Y20" s="1"/>
      <c r="Z20" s="1"/>
      <c r="AA20" s="1"/>
      <c r="AB20" s="1"/>
      <c r="AC20" s="1"/>
      <c r="AD20" s="48"/>
      <c r="AE20" s="52">
        <f t="shared" si="1"/>
        <v>0</v>
      </c>
      <c r="AF20" s="32">
        <f t="shared" si="6"/>
        <v>0</v>
      </c>
      <c r="AG20" s="5"/>
      <c r="AH20" s="1"/>
      <c r="AI20" s="1"/>
      <c r="AJ20" s="54"/>
      <c r="AK20" s="28">
        <f t="shared" si="7"/>
        <v>0</v>
      </c>
      <c r="AL20" s="29">
        <f t="shared" si="8"/>
        <v>0</v>
      </c>
      <c r="AM20" s="75">
        <f t="shared" si="14"/>
        <v>0</v>
      </c>
      <c r="AN20" s="34"/>
      <c r="AO20" s="35">
        <f t="shared" si="9"/>
        <v>9</v>
      </c>
      <c r="AP20" s="5"/>
      <c r="AQ20" s="1"/>
      <c r="AR20" s="1"/>
      <c r="AS20" s="1"/>
      <c r="AT20" s="1"/>
      <c r="AU20" s="1"/>
      <c r="AV20" s="1"/>
      <c r="AW20" s="1"/>
      <c r="AX20" s="1"/>
      <c r="AY20" s="48"/>
      <c r="AZ20" s="52">
        <f t="shared" ref="AZ20:AZ21" si="15">SUM(AP20:AY20)</f>
        <v>0</v>
      </c>
      <c r="BA20" s="32">
        <f t="shared" si="10"/>
        <v>0</v>
      </c>
      <c r="BB20" s="5"/>
      <c r="BC20" s="1"/>
      <c r="BD20" s="1"/>
      <c r="BE20" s="54"/>
      <c r="BF20" s="28">
        <f t="shared" si="11"/>
        <v>0</v>
      </c>
      <c r="BG20" s="75">
        <f t="shared" si="12"/>
        <v>0</v>
      </c>
      <c r="BH20" s="59">
        <f t="shared" si="13"/>
        <v>7</v>
      </c>
    </row>
    <row r="21" spans="1:60" ht="19.5" thickBot="1" x14ac:dyDescent="0.35">
      <c r="A21" s="41">
        <v>17</v>
      </c>
      <c r="B21" s="42">
        <f>CELKEM!B21</f>
        <v>0</v>
      </c>
      <c r="C21" s="6"/>
      <c r="D21" s="7"/>
      <c r="E21" s="7"/>
      <c r="F21" s="7"/>
      <c r="G21" s="7"/>
      <c r="H21" s="7"/>
      <c r="I21" s="7"/>
      <c r="J21" s="7"/>
      <c r="K21" s="7"/>
      <c r="L21" s="49"/>
      <c r="M21" s="53">
        <f t="shared" si="0"/>
        <v>0</v>
      </c>
      <c r="N21" s="33">
        <f t="shared" si="3"/>
        <v>0</v>
      </c>
      <c r="O21" s="6"/>
      <c r="P21" s="7"/>
      <c r="Q21" s="7"/>
      <c r="R21" s="55"/>
      <c r="S21" s="30">
        <f t="shared" si="4"/>
        <v>0</v>
      </c>
      <c r="T21" s="31">
        <f t="shared" si="5"/>
        <v>0</v>
      </c>
      <c r="U21" s="6"/>
      <c r="V21" s="7"/>
      <c r="W21" s="7"/>
      <c r="X21" s="7"/>
      <c r="Y21" s="7"/>
      <c r="Z21" s="7"/>
      <c r="AA21" s="7"/>
      <c r="AB21" s="7"/>
      <c r="AC21" s="7"/>
      <c r="AD21" s="49"/>
      <c r="AE21" s="53">
        <f t="shared" si="1"/>
        <v>0</v>
      </c>
      <c r="AF21" s="33">
        <f t="shared" si="6"/>
        <v>0</v>
      </c>
      <c r="AG21" s="6"/>
      <c r="AH21" s="7"/>
      <c r="AI21" s="7"/>
      <c r="AJ21" s="55"/>
      <c r="AK21" s="30">
        <f t="shared" si="7"/>
        <v>0</v>
      </c>
      <c r="AL21" s="31">
        <f t="shared" si="8"/>
        <v>0</v>
      </c>
      <c r="AM21" s="76">
        <f>T21+AL21</f>
        <v>0</v>
      </c>
      <c r="AN21" s="58"/>
      <c r="AO21" s="36">
        <f t="shared" si="9"/>
        <v>9</v>
      </c>
      <c r="AP21" s="6"/>
      <c r="AQ21" s="7"/>
      <c r="AR21" s="7"/>
      <c r="AS21" s="7"/>
      <c r="AT21" s="7"/>
      <c r="AU21" s="7"/>
      <c r="AV21" s="7"/>
      <c r="AW21" s="7"/>
      <c r="AX21" s="7"/>
      <c r="AY21" s="49"/>
      <c r="AZ21" s="53">
        <f t="shared" si="15"/>
        <v>0</v>
      </c>
      <c r="BA21" s="33">
        <f t="shared" si="10"/>
        <v>0</v>
      </c>
      <c r="BB21" s="6"/>
      <c r="BC21" s="7"/>
      <c r="BD21" s="7"/>
      <c r="BE21" s="55"/>
      <c r="BF21" s="30">
        <f t="shared" si="11"/>
        <v>0</v>
      </c>
      <c r="BG21" s="76">
        <f t="shared" si="12"/>
        <v>0</v>
      </c>
      <c r="BH21" s="60">
        <f t="shared" si="13"/>
        <v>7</v>
      </c>
    </row>
  </sheetData>
  <mergeCells count="17">
    <mergeCell ref="A2:A4"/>
    <mergeCell ref="B2:B4"/>
    <mergeCell ref="AM2:AM4"/>
    <mergeCell ref="U2:AL2"/>
    <mergeCell ref="C2:T2"/>
    <mergeCell ref="C3:N3"/>
    <mergeCell ref="O3:S3"/>
    <mergeCell ref="U3:AF3"/>
    <mergeCell ref="AG3:AK3"/>
    <mergeCell ref="BH2:BH4"/>
    <mergeCell ref="AP3:BA3"/>
    <mergeCell ref="BB3:BF3"/>
    <mergeCell ref="C1:AO1"/>
    <mergeCell ref="AP1:BH1"/>
    <mergeCell ref="AO2:AO4"/>
    <mergeCell ref="AP2:BF2"/>
    <mergeCell ref="BG2:BG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zoomScale="110" zoomScaleNormal="11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5" x14ac:dyDescent="0.25"/>
  <cols>
    <col min="1" max="1" width="5.7109375" customWidth="1"/>
    <col min="2" max="2" width="15" customWidth="1"/>
    <col min="3" max="6" width="2.7109375" customWidth="1"/>
    <col min="7" max="8" width="3.42578125" customWidth="1"/>
    <col min="9" max="9" width="3.28515625" customWidth="1"/>
    <col min="10" max="10" width="3.140625" customWidth="1"/>
    <col min="11" max="11" width="3.28515625" customWidth="1"/>
    <col min="12" max="12" width="3.42578125" customWidth="1"/>
    <col min="13" max="13" width="6.5703125" customWidth="1"/>
    <col min="15" max="17" width="3.7109375" customWidth="1"/>
    <col min="18" max="18" width="6.7109375" customWidth="1"/>
    <col min="19" max="19" width="12.140625" bestFit="1" customWidth="1"/>
    <col min="21" max="21" width="3.140625" customWidth="1"/>
    <col min="22" max="23" width="3.5703125" customWidth="1"/>
    <col min="24" max="24" width="3.7109375" customWidth="1"/>
    <col min="25" max="25" width="3.42578125" customWidth="1"/>
    <col min="26" max="26" width="3.28515625" customWidth="1"/>
    <col min="27" max="27" width="3.7109375" customWidth="1"/>
    <col min="28" max="28" width="4.140625" customWidth="1"/>
    <col min="29" max="29" width="4" customWidth="1"/>
    <col min="30" max="30" width="3.7109375" customWidth="1"/>
    <col min="33" max="35" width="3.7109375" customWidth="1"/>
    <col min="36" max="36" width="6.7109375" customWidth="1"/>
    <col min="37" max="37" width="12.140625" bestFit="1" customWidth="1"/>
    <col min="39" max="39" width="10.140625" customWidth="1"/>
    <col min="40" max="40" width="0.140625" customWidth="1"/>
    <col min="42" max="42" width="3.5703125" customWidth="1"/>
    <col min="43" max="43" width="3.85546875" customWidth="1"/>
    <col min="44" max="44" width="3.5703125" customWidth="1"/>
    <col min="45" max="47" width="3.42578125" customWidth="1"/>
    <col min="48" max="48" width="3.28515625" customWidth="1"/>
    <col min="49" max="49" width="3.140625" customWidth="1"/>
    <col min="50" max="50" width="3.28515625" customWidth="1"/>
    <col min="51" max="51" width="3.42578125" customWidth="1"/>
    <col min="54" max="56" width="3.7109375" customWidth="1"/>
    <col min="57" max="57" width="6.7109375" customWidth="1"/>
    <col min="58" max="58" width="12.140625" bestFit="1" customWidth="1"/>
    <col min="59" max="59" width="10.5703125" customWidth="1"/>
  </cols>
  <sheetData>
    <row r="1" spans="1:60" ht="18.75" thickBot="1" x14ac:dyDescent="0.3">
      <c r="A1" s="89"/>
      <c r="B1" s="90"/>
      <c r="C1" s="119" t="s">
        <v>46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1"/>
      <c r="AP1" s="119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1"/>
    </row>
    <row r="2" spans="1:60" ht="15" customHeight="1" thickBot="1" x14ac:dyDescent="0.3">
      <c r="A2" s="135" t="s">
        <v>0</v>
      </c>
      <c r="B2" s="138" t="s">
        <v>1</v>
      </c>
      <c r="C2" s="124" t="s">
        <v>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  <c r="U2" s="124" t="s">
        <v>6</v>
      </c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6"/>
      <c r="AM2" s="127" t="s">
        <v>8</v>
      </c>
      <c r="AN2" s="27"/>
      <c r="AO2" s="133" t="s">
        <v>7</v>
      </c>
      <c r="AP2" s="124" t="s">
        <v>14</v>
      </c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13" t="s">
        <v>26</v>
      </c>
      <c r="BH2" s="127" t="s">
        <v>30</v>
      </c>
    </row>
    <row r="3" spans="1:60" ht="15" customHeight="1" thickBot="1" x14ac:dyDescent="0.3">
      <c r="A3" s="136"/>
      <c r="B3" s="139"/>
      <c r="C3" s="130" t="s">
        <v>3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  <c r="O3" s="122" t="s">
        <v>16</v>
      </c>
      <c r="P3" s="123"/>
      <c r="Q3" s="123"/>
      <c r="R3" s="123"/>
      <c r="S3" s="123"/>
      <c r="T3" s="88"/>
      <c r="U3" s="130" t="s">
        <v>19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2"/>
      <c r="AG3" s="122" t="s">
        <v>16</v>
      </c>
      <c r="AH3" s="123"/>
      <c r="AI3" s="123"/>
      <c r="AJ3" s="123"/>
      <c r="AK3" s="123"/>
      <c r="AL3" s="88"/>
      <c r="AM3" s="128"/>
      <c r="AN3" s="27"/>
      <c r="AO3" s="134"/>
      <c r="AP3" s="130" t="s">
        <v>19</v>
      </c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2"/>
      <c r="BB3" s="122" t="s">
        <v>16</v>
      </c>
      <c r="BC3" s="123"/>
      <c r="BD3" s="123"/>
      <c r="BE3" s="123"/>
      <c r="BF3" s="123"/>
      <c r="BG3" s="114"/>
      <c r="BH3" s="128"/>
    </row>
    <row r="4" spans="1:60" ht="52.5" customHeight="1" thickBot="1" x14ac:dyDescent="0.3">
      <c r="A4" s="137"/>
      <c r="B4" s="140"/>
      <c r="C4" s="43">
        <v>0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44">
        <v>9</v>
      </c>
      <c r="L4" s="44">
        <v>10</v>
      </c>
      <c r="M4" s="71" t="s">
        <v>2</v>
      </c>
      <c r="N4" s="72" t="s">
        <v>3</v>
      </c>
      <c r="O4" s="83" t="s">
        <v>43</v>
      </c>
      <c r="P4" s="84" t="s">
        <v>44</v>
      </c>
      <c r="Q4" s="84" t="s">
        <v>45</v>
      </c>
      <c r="R4" s="3" t="s">
        <v>4</v>
      </c>
      <c r="S4" s="87" t="s">
        <v>17</v>
      </c>
      <c r="T4" s="82" t="s">
        <v>5</v>
      </c>
      <c r="U4" s="43">
        <v>0</v>
      </c>
      <c r="V4" s="44">
        <v>2</v>
      </c>
      <c r="W4" s="44">
        <v>3</v>
      </c>
      <c r="X4" s="44">
        <v>4</v>
      </c>
      <c r="Y4" s="44">
        <v>5</v>
      </c>
      <c r="Z4" s="44">
        <v>6</v>
      </c>
      <c r="AA4" s="44">
        <v>7</v>
      </c>
      <c r="AB4" s="44">
        <v>8</v>
      </c>
      <c r="AC4" s="44">
        <v>9</v>
      </c>
      <c r="AD4" s="44">
        <v>10</v>
      </c>
      <c r="AE4" s="71" t="s">
        <v>2</v>
      </c>
      <c r="AF4" s="72" t="s">
        <v>18</v>
      </c>
      <c r="AG4" s="83" t="s">
        <v>43</v>
      </c>
      <c r="AH4" s="84" t="s">
        <v>44</v>
      </c>
      <c r="AI4" s="84" t="s">
        <v>45</v>
      </c>
      <c r="AJ4" s="3" t="s">
        <v>4</v>
      </c>
      <c r="AK4" s="87" t="s">
        <v>17</v>
      </c>
      <c r="AL4" s="82" t="s">
        <v>5</v>
      </c>
      <c r="AM4" s="128"/>
      <c r="AN4" s="27"/>
      <c r="AO4" s="134"/>
      <c r="AP4" s="43">
        <v>0</v>
      </c>
      <c r="AQ4" s="44">
        <v>2</v>
      </c>
      <c r="AR4" s="44">
        <v>3</v>
      </c>
      <c r="AS4" s="44">
        <v>4</v>
      </c>
      <c r="AT4" s="44">
        <v>5</v>
      </c>
      <c r="AU4" s="44">
        <v>6</v>
      </c>
      <c r="AV4" s="44">
        <v>7</v>
      </c>
      <c r="AW4" s="44">
        <v>8</v>
      </c>
      <c r="AX4" s="44">
        <v>9</v>
      </c>
      <c r="AY4" s="44">
        <v>10</v>
      </c>
      <c r="AZ4" s="71" t="s">
        <v>2</v>
      </c>
      <c r="BA4" s="72" t="s">
        <v>20</v>
      </c>
      <c r="BB4" s="83" t="s">
        <v>43</v>
      </c>
      <c r="BC4" s="84" t="s">
        <v>44</v>
      </c>
      <c r="BD4" s="84" t="s">
        <v>45</v>
      </c>
      <c r="BE4" s="3" t="s">
        <v>4</v>
      </c>
      <c r="BF4" s="87" t="s">
        <v>17</v>
      </c>
      <c r="BG4" s="115"/>
      <c r="BH4" s="129"/>
    </row>
    <row r="5" spans="1:60" ht="18.75" x14ac:dyDescent="0.3">
      <c r="A5" s="37">
        <v>1</v>
      </c>
      <c r="B5" s="38" t="str">
        <f>CELKEM!B5</f>
        <v>Prepletaný Jan</v>
      </c>
      <c r="C5" s="45"/>
      <c r="D5" s="46"/>
      <c r="E5" s="46"/>
      <c r="F5" s="46"/>
      <c r="G5" s="46"/>
      <c r="H5" s="46"/>
      <c r="I5" s="46"/>
      <c r="J5" s="46"/>
      <c r="K5" s="46"/>
      <c r="L5" s="47"/>
      <c r="M5" s="50">
        <f t="shared" ref="M5:M21" si="0">SUM(C5:L5)</f>
        <v>0</v>
      </c>
      <c r="N5" s="51">
        <f>10*L5+9*K5+8*J5+7*I5+6*H5+5*G5+4*F5+3*E5+2*D5+1*C5</f>
        <v>0</v>
      </c>
      <c r="O5" s="4"/>
      <c r="P5" s="2"/>
      <c r="Q5" s="2"/>
      <c r="R5" s="85"/>
      <c r="S5" s="86">
        <f>(10*O5+8*P5+6*Q5)-R5</f>
        <v>0</v>
      </c>
      <c r="T5" s="73">
        <f>N5+S5</f>
        <v>0</v>
      </c>
      <c r="U5" s="45"/>
      <c r="V5" s="46"/>
      <c r="W5" s="46"/>
      <c r="X5" s="46"/>
      <c r="Y5" s="46"/>
      <c r="Z5" s="46"/>
      <c r="AA5" s="46"/>
      <c r="AB5" s="46"/>
      <c r="AC5" s="46"/>
      <c r="AD5" s="47"/>
      <c r="AE5" s="50">
        <f t="shared" ref="AE5:AE21" si="1">SUM(U5:AD5)</f>
        <v>0</v>
      </c>
      <c r="AF5" s="51">
        <f>U5*1+V5*2+W5*3+X5*4+Y5*5+Z5*6+AA5*7+AB5*8+AC5*9+AD5*10</f>
        <v>0</v>
      </c>
      <c r="AG5" s="4"/>
      <c r="AH5" s="2"/>
      <c r="AI5" s="2"/>
      <c r="AJ5" s="85"/>
      <c r="AK5" s="86">
        <f>(10*AG5+8*AH5+6*AI5)-AJ5</f>
        <v>0</v>
      </c>
      <c r="AL5" s="73">
        <f>AF5+AK5</f>
        <v>0</v>
      </c>
      <c r="AM5" s="74">
        <f>T5+AL5</f>
        <v>0</v>
      </c>
      <c r="AN5" s="56"/>
      <c r="AO5" s="57">
        <f>(RANK(AM5,$AM$5:$AM$21))</f>
        <v>1</v>
      </c>
      <c r="AP5" s="45"/>
      <c r="AQ5" s="46"/>
      <c r="AR5" s="46"/>
      <c r="AS5" s="46"/>
      <c r="AT5" s="46"/>
      <c r="AU5" s="46"/>
      <c r="AV5" s="46"/>
      <c r="AW5" s="46"/>
      <c r="AX5" s="46"/>
      <c r="AY5" s="47"/>
      <c r="AZ5" s="50">
        <f t="shared" ref="AZ5:AZ19" si="2">SUM(AP5:AY5)</f>
        <v>0</v>
      </c>
      <c r="BA5" s="51">
        <f>10*AY5+9*AX5+8*AW5+7*AV5+6*AU5+5*AT5+4*AS5+3*AR5+2*AQ5+1*AP5</f>
        <v>0</v>
      </c>
      <c r="BB5" s="4"/>
      <c r="BC5" s="2"/>
      <c r="BD5" s="2"/>
      <c r="BE5" s="85"/>
      <c r="BF5" s="86">
        <f>(10*BB5+8*BC5+6*BD5)-BE5</f>
        <v>0</v>
      </c>
      <c r="BG5" s="74">
        <f>BA5+BF5</f>
        <v>0</v>
      </c>
      <c r="BH5" s="59">
        <f>(RANK(BG5,$BG$5:$BG$21))</f>
        <v>1</v>
      </c>
    </row>
    <row r="6" spans="1:60" ht="18.75" x14ac:dyDescent="0.3">
      <c r="A6" s="39">
        <v>2</v>
      </c>
      <c r="B6" s="40" t="str">
        <f>CELKEM!B6</f>
        <v>Horký Pavel</v>
      </c>
      <c r="C6" s="5"/>
      <c r="D6" s="1"/>
      <c r="E6" s="1"/>
      <c r="F6" s="1"/>
      <c r="G6" s="1"/>
      <c r="H6" s="1"/>
      <c r="I6" s="1"/>
      <c r="J6" s="1"/>
      <c r="K6" s="1"/>
      <c r="L6" s="48"/>
      <c r="M6" s="52">
        <f t="shared" si="0"/>
        <v>0</v>
      </c>
      <c r="N6" s="32">
        <f t="shared" ref="N6:N21" si="3">10*L6+9*K6+8*J6+7*I6+6*H6+5*G6+4*F6+3*E6+2*D6+1*C6</f>
        <v>0</v>
      </c>
      <c r="O6" s="5"/>
      <c r="P6" s="1"/>
      <c r="Q6" s="1"/>
      <c r="R6" s="54"/>
      <c r="S6" s="28">
        <f t="shared" ref="S6:S21" si="4">(10*O6+8*P6+6*Q6)-R6</f>
        <v>0</v>
      </c>
      <c r="T6" s="29">
        <f t="shared" ref="T6:T21" si="5">N6+S6</f>
        <v>0</v>
      </c>
      <c r="U6" s="5"/>
      <c r="V6" s="1"/>
      <c r="W6" s="1"/>
      <c r="X6" s="1"/>
      <c r="Y6" s="1"/>
      <c r="Z6" s="1"/>
      <c r="AA6" s="1"/>
      <c r="AB6" s="1"/>
      <c r="AC6" s="1"/>
      <c r="AD6" s="48"/>
      <c r="AE6" s="52">
        <f t="shared" si="1"/>
        <v>0</v>
      </c>
      <c r="AF6" s="32">
        <f t="shared" ref="AF6:AF21" si="6">U6*1+V6*2+W6*3+X6*4+Y6*5+Z6*6+AA6*7+AB6*8+AC6*9+AD6*10</f>
        <v>0</v>
      </c>
      <c r="AG6" s="5"/>
      <c r="AH6" s="1"/>
      <c r="AI6" s="1"/>
      <c r="AJ6" s="54"/>
      <c r="AK6" s="28">
        <f t="shared" ref="AK6:AK21" si="7">(10*AG6+8*AH6+6*AI6)-AJ6</f>
        <v>0</v>
      </c>
      <c r="AL6" s="29">
        <f t="shared" ref="AL6:AL21" si="8">AF6+AK6</f>
        <v>0</v>
      </c>
      <c r="AM6" s="75">
        <f>T6+AL6</f>
        <v>0</v>
      </c>
      <c r="AN6" s="34"/>
      <c r="AO6" s="35">
        <f t="shared" ref="AO6:AO21" si="9">(RANK(AM6,$AM$5:$AM$21))</f>
        <v>1</v>
      </c>
      <c r="AP6" s="5"/>
      <c r="AQ6" s="1"/>
      <c r="AR6" s="1"/>
      <c r="AS6" s="1"/>
      <c r="AT6" s="1"/>
      <c r="AU6" s="1"/>
      <c r="AV6" s="1"/>
      <c r="AW6" s="1"/>
      <c r="AX6" s="1"/>
      <c r="AY6" s="48"/>
      <c r="AZ6" s="52">
        <f t="shared" si="2"/>
        <v>0</v>
      </c>
      <c r="BA6" s="32">
        <f t="shared" ref="BA6:BA21" si="10">10*AY6+9*AX6+8*AW6+7*AV6+6*AU6+5*AT6+4*AS6+3*AR6+2*AQ6+1*AP6</f>
        <v>0</v>
      </c>
      <c r="BB6" s="5"/>
      <c r="BC6" s="1"/>
      <c r="BD6" s="1"/>
      <c r="BE6" s="54"/>
      <c r="BF6" s="28">
        <f t="shared" ref="BF6:BF21" si="11">(10*BB6+8*BC6+6*BD6)-BE6</f>
        <v>0</v>
      </c>
      <c r="BG6" s="75">
        <f t="shared" ref="BG6:BG21" si="12">BA6+BF6</f>
        <v>0</v>
      </c>
      <c r="BH6" s="59">
        <f t="shared" ref="BH6:BH21" si="13">(RANK(BG6,$BG$5:$BG$21))</f>
        <v>1</v>
      </c>
    </row>
    <row r="7" spans="1:60" ht="18.75" x14ac:dyDescent="0.3">
      <c r="A7" s="39">
        <v>3</v>
      </c>
      <c r="B7" s="40" t="str">
        <f>CELKEM!B7</f>
        <v>Petřík Petr</v>
      </c>
      <c r="C7" s="5"/>
      <c r="D7" s="1"/>
      <c r="E7" s="1"/>
      <c r="F7" s="1"/>
      <c r="G7" s="1"/>
      <c r="H7" s="1"/>
      <c r="I7" s="1"/>
      <c r="J7" s="1"/>
      <c r="K7" s="1"/>
      <c r="L7" s="48"/>
      <c r="M7" s="52">
        <f t="shared" si="0"/>
        <v>0</v>
      </c>
      <c r="N7" s="32">
        <f t="shared" si="3"/>
        <v>0</v>
      </c>
      <c r="O7" s="5"/>
      <c r="P7" s="1"/>
      <c r="Q7" s="1"/>
      <c r="R7" s="54"/>
      <c r="S7" s="28">
        <f t="shared" si="4"/>
        <v>0</v>
      </c>
      <c r="T7" s="29">
        <f t="shared" si="5"/>
        <v>0</v>
      </c>
      <c r="U7" s="5"/>
      <c r="V7" s="1"/>
      <c r="W7" s="1"/>
      <c r="X7" s="1"/>
      <c r="Y7" s="1"/>
      <c r="Z7" s="1"/>
      <c r="AA7" s="1"/>
      <c r="AB7" s="1"/>
      <c r="AC7" s="1"/>
      <c r="AD7" s="48"/>
      <c r="AE7" s="52">
        <f t="shared" si="1"/>
        <v>0</v>
      </c>
      <c r="AF7" s="32">
        <f t="shared" si="6"/>
        <v>0</v>
      </c>
      <c r="AG7" s="5"/>
      <c r="AH7" s="1"/>
      <c r="AI7" s="1"/>
      <c r="AJ7" s="54"/>
      <c r="AK7" s="28">
        <f t="shared" si="7"/>
        <v>0</v>
      </c>
      <c r="AL7" s="29">
        <f t="shared" si="8"/>
        <v>0</v>
      </c>
      <c r="AM7" s="75">
        <f t="shared" ref="AM7:AM20" si="14">T7+AL7</f>
        <v>0</v>
      </c>
      <c r="AN7" s="34"/>
      <c r="AO7" s="35">
        <f t="shared" si="9"/>
        <v>1</v>
      </c>
      <c r="AP7" s="5"/>
      <c r="AQ7" s="1"/>
      <c r="AR7" s="1"/>
      <c r="AS7" s="1"/>
      <c r="AT7" s="1"/>
      <c r="AU7" s="1"/>
      <c r="AV7" s="1"/>
      <c r="AW7" s="1"/>
      <c r="AX7" s="1"/>
      <c r="AY7" s="48"/>
      <c r="AZ7" s="52">
        <f t="shared" si="2"/>
        <v>0</v>
      </c>
      <c r="BA7" s="32">
        <f t="shared" si="10"/>
        <v>0</v>
      </c>
      <c r="BB7" s="5"/>
      <c r="BC7" s="1"/>
      <c r="BD7" s="1"/>
      <c r="BE7" s="54"/>
      <c r="BF7" s="28">
        <f t="shared" si="11"/>
        <v>0</v>
      </c>
      <c r="BG7" s="75">
        <f t="shared" si="12"/>
        <v>0</v>
      </c>
      <c r="BH7" s="59">
        <f t="shared" si="13"/>
        <v>1</v>
      </c>
    </row>
    <row r="8" spans="1:60" ht="18.75" x14ac:dyDescent="0.3">
      <c r="A8" s="39">
        <v>4</v>
      </c>
      <c r="B8" s="40" t="str">
        <f>CELKEM!B8</f>
        <v>Lachman Jakub</v>
      </c>
      <c r="C8" s="5"/>
      <c r="D8" s="1"/>
      <c r="E8" s="1"/>
      <c r="F8" s="1"/>
      <c r="G8" s="1"/>
      <c r="H8" s="1"/>
      <c r="I8" s="1"/>
      <c r="J8" s="1"/>
      <c r="K8" s="1"/>
      <c r="L8" s="48"/>
      <c r="M8" s="52">
        <f t="shared" si="0"/>
        <v>0</v>
      </c>
      <c r="N8" s="32">
        <f t="shared" si="3"/>
        <v>0</v>
      </c>
      <c r="O8" s="5"/>
      <c r="P8" s="1"/>
      <c r="Q8" s="1"/>
      <c r="R8" s="54"/>
      <c r="S8" s="28">
        <f t="shared" si="4"/>
        <v>0</v>
      </c>
      <c r="T8" s="29">
        <f t="shared" si="5"/>
        <v>0</v>
      </c>
      <c r="U8" s="5"/>
      <c r="V8" s="1"/>
      <c r="W8" s="1"/>
      <c r="X8" s="1"/>
      <c r="Y8" s="1"/>
      <c r="Z8" s="1"/>
      <c r="AA8" s="1"/>
      <c r="AB8" s="1"/>
      <c r="AC8" s="1"/>
      <c r="AD8" s="48"/>
      <c r="AE8" s="52">
        <f t="shared" si="1"/>
        <v>0</v>
      </c>
      <c r="AF8" s="32">
        <f t="shared" si="6"/>
        <v>0</v>
      </c>
      <c r="AG8" s="5"/>
      <c r="AH8" s="1"/>
      <c r="AI8" s="1"/>
      <c r="AJ8" s="54"/>
      <c r="AK8" s="28">
        <f t="shared" si="7"/>
        <v>0</v>
      </c>
      <c r="AL8" s="29">
        <f t="shared" si="8"/>
        <v>0</v>
      </c>
      <c r="AM8" s="75">
        <f t="shared" si="14"/>
        <v>0</v>
      </c>
      <c r="AN8" s="34"/>
      <c r="AO8" s="35">
        <f t="shared" si="9"/>
        <v>1</v>
      </c>
      <c r="AP8" s="5"/>
      <c r="AQ8" s="1"/>
      <c r="AR8" s="1"/>
      <c r="AS8" s="1"/>
      <c r="AT8" s="1"/>
      <c r="AU8" s="1"/>
      <c r="AV8" s="1"/>
      <c r="AW8" s="1"/>
      <c r="AX8" s="1"/>
      <c r="AY8" s="48"/>
      <c r="AZ8" s="52">
        <f t="shared" si="2"/>
        <v>0</v>
      </c>
      <c r="BA8" s="32">
        <f t="shared" si="10"/>
        <v>0</v>
      </c>
      <c r="BB8" s="5"/>
      <c r="BC8" s="1"/>
      <c r="BD8" s="1"/>
      <c r="BE8" s="54"/>
      <c r="BF8" s="28">
        <f t="shared" si="11"/>
        <v>0</v>
      </c>
      <c r="BG8" s="75">
        <f t="shared" si="12"/>
        <v>0</v>
      </c>
      <c r="BH8" s="59">
        <f t="shared" si="13"/>
        <v>1</v>
      </c>
    </row>
    <row r="9" spans="1:60" ht="18.75" x14ac:dyDescent="0.3">
      <c r="A9" s="39">
        <v>5</v>
      </c>
      <c r="B9" s="40" t="str">
        <f>CELKEM!B9</f>
        <v>Zicha Pepa</v>
      </c>
      <c r="C9" s="5"/>
      <c r="D9" s="1"/>
      <c r="E9" s="1"/>
      <c r="F9" s="1"/>
      <c r="G9" s="1"/>
      <c r="H9" s="1"/>
      <c r="I9" s="1"/>
      <c r="J9" s="1"/>
      <c r="K9" s="1"/>
      <c r="L9" s="48"/>
      <c r="M9" s="52">
        <f t="shared" si="0"/>
        <v>0</v>
      </c>
      <c r="N9" s="32">
        <f t="shared" si="3"/>
        <v>0</v>
      </c>
      <c r="O9" s="5"/>
      <c r="P9" s="1"/>
      <c r="Q9" s="1"/>
      <c r="R9" s="54"/>
      <c r="S9" s="28">
        <f t="shared" si="4"/>
        <v>0</v>
      </c>
      <c r="T9" s="29">
        <f t="shared" si="5"/>
        <v>0</v>
      </c>
      <c r="U9" s="5"/>
      <c r="V9" s="1"/>
      <c r="W9" s="1"/>
      <c r="X9" s="1"/>
      <c r="Y9" s="1"/>
      <c r="Z9" s="1"/>
      <c r="AA9" s="1"/>
      <c r="AB9" s="1"/>
      <c r="AC9" s="1"/>
      <c r="AD9" s="48"/>
      <c r="AE9" s="52">
        <f t="shared" si="1"/>
        <v>0</v>
      </c>
      <c r="AF9" s="32">
        <f t="shared" si="6"/>
        <v>0</v>
      </c>
      <c r="AG9" s="5"/>
      <c r="AH9" s="1"/>
      <c r="AI9" s="1"/>
      <c r="AJ9" s="54"/>
      <c r="AK9" s="28">
        <f t="shared" si="7"/>
        <v>0</v>
      </c>
      <c r="AL9" s="29">
        <f t="shared" si="8"/>
        <v>0</v>
      </c>
      <c r="AM9" s="75">
        <f t="shared" si="14"/>
        <v>0</v>
      </c>
      <c r="AN9" s="34"/>
      <c r="AO9" s="35">
        <f t="shared" si="9"/>
        <v>1</v>
      </c>
      <c r="AP9" s="5"/>
      <c r="AQ9" s="1"/>
      <c r="AR9" s="1"/>
      <c r="AS9" s="1"/>
      <c r="AT9" s="1"/>
      <c r="AU9" s="1"/>
      <c r="AV9" s="1"/>
      <c r="AW9" s="1"/>
      <c r="AX9" s="1"/>
      <c r="AY9" s="48"/>
      <c r="AZ9" s="52">
        <f t="shared" si="2"/>
        <v>0</v>
      </c>
      <c r="BA9" s="32">
        <f t="shared" si="10"/>
        <v>0</v>
      </c>
      <c r="BB9" s="5"/>
      <c r="BC9" s="1"/>
      <c r="BD9" s="1"/>
      <c r="BE9" s="54"/>
      <c r="BF9" s="28">
        <f t="shared" si="11"/>
        <v>0</v>
      </c>
      <c r="BG9" s="75">
        <f t="shared" si="12"/>
        <v>0</v>
      </c>
      <c r="BH9" s="59">
        <f t="shared" si="13"/>
        <v>1</v>
      </c>
    </row>
    <row r="10" spans="1:60" ht="18.75" x14ac:dyDescent="0.3">
      <c r="A10" s="39">
        <v>6</v>
      </c>
      <c r="B10" s="40" t="str">
        <f>CELKEM!B10</f>
        <v>Pojer Luboš</v>
      </c>
      <c r="C10" s="5"/>
      <c r="D10" s="1"/>
      <c r="E10" s="1"/>
      <c r="F10" s="1"/>
      <c r="G10" s="1"/>
      <c r="H10" s="1"/>
      <c r="I10" s="1"/>
      <c r="J10" s="1"/>
      <c r="K10" s="1"/>
      <c r="L10" s="48"/>
      <c r="M10" s="52">
        <f t="shared" si="0"/>
        <v>0</v>
      </c>
      <c r="N10" s="32">
        <f t="shared" si="3"/>
        <v>0</v>
      </c>
      <c r="O10" s="5"/>
      <c r="P10" s="1"/>
      <c r="Q10" s="1"/>
      <c r="R10" s="54"/>
      <c r="S10" s="28">
        <f t="shared" si="4"/>
        <v>0</v>
      </c>
      <c r="T10" s="29">
        <f t="shared" si="5"/>
        <v>0</v>
      </c>
      <c r="U10" s="5"/>
      <c r="V10" s="1"/>
      <c r="W10" s="1"/>
      <c r="X10" s="1"/>
      <c r="Y10" s="1"/>
      <c r="Z10" s="1"/>
      <c r="AA10" s="1"/>
      <c r="AB10" s="1"/>
      <c r="AC10" s="1"/>
      <c r="AD10" s="48"/>
      <c r="AE10" s="52">
        <f t="shared" si="1"/>
        <v>0</v>
      </c>
      <c r="AF10" s="32">
        <f t="shared" si="6"/>
        <v>0</v>
      </c>
      <c r="AG10" s="5"/>
      <c r="AH10" s="1"/>
      <c r="AI10" s="1"/>
      <c r="AJ10" s="54"/>
      <c r="AK10" s="28">
        <f t="shared" si="7"/>
        <v>0</v>
      </c>
      <c r="AL10" s="29">
        <f t="shared" si="8"/>
        <v>0</v>
      </c>
      <c r="AM10" s="75">
        <f t="shared" si="14"/>
        <v>0</v>
      </c>
      <c r="AN10" s="34"/>
      <c r="AO10" s="35">
        <f t="shared" si="9"/>
        <v>1</v>
      </c>
      <c r="AP10" s="5"/>
      <c r="AQ10" s="1"/>
      <c r="AR10" s="1"/>
      <c r="AS10" s="1"/>
      <c r="AT10" s="1"/>
      <c r="AU10" s="1"/>
      <c r="AV10" s="1"/>
      <c r="AW10" s="1"/>
      <c r="AX10" s="1"/>
      <c r="AY10" s="48"/>
      <c r="AZ10" s="52">
        <f t="shared" si="2"/>
        <v>0</v>
      </c>
      <c r="BA10" s="32">
        <f t="shared" si="10"/>
        <v>0</v>
      </c>
      <c r="BB10" s="5"/>
      <c r="BC10" s="1"/>
      <c r="BD10" s="1"/>
      <c r="BE10" s="54"/>
      <c r="BF10" s="28">
        <f t="shared" si="11"/>
        <v>0</v>
      </c>
      <c r="BG10" s="75">
        <f t="shared" si="12"/>
        <v>0</v>
      </c>
      <c r="BH10" s="59">
        <f t="shared" si="13"/>
        <v>1</v>
      </c>
    </row>
    <row r="11" spans="1:60" ht="18.75" x14ac:dyDescent="0.3">
      <c r="A11" s="39">
        <v>7</v>
      </c>
      <c r="B11" s="40" t="str">
        <f>CELKEM!B11</f>
        <v>Punčochář M.</v>
      </c>
      <c r="C11" s="5"/>
      <c r="D11" s="1"/>
      <c r="E11" s="1"/>
      <c r="F11" s="1"/>
      <c r="G11" s="1"/>
      <c r="H11" s="1"/>
      <c r="I11" s="1"/>
      <c r="J11" s="1"/>
      <c r="K11" s="1"/>
      <c r="L11" s="48"/>
      <c r="M11" s="52">
        <f t="shared" si="0"/>
        <v>0</v>
      </c>
      <c r="N11" s="32">
        <f t="shared" si="3"/>
        <v>0</v>
      </c>
      <c r="O11" s="5"/>
      <c r="P11" s="1"/>
      <c r="Q11" s="1"/>
      <c r="R11" s="54"/>
      <c r="S11" s="28">
        <f t="shared" si="4"/>
        <v>0</v>
      </c>
      <c r="T11" s="29">
        <f t="shared" si="5"/>
        <v>0</v>
      </c>
      <c r="U11" s="5"/>
      <c r="V11" s="1"/>
      <c r="W11" s="1"/>
      <c r="X11" s="1"/>
      <c r="Y11" s="1"/>
      <c r="Z11" s="1"/>
      <c r="AA11" s="1"/>
      <c r="AB11" s="1"/>
      <c r="AC11" s="1"/>
      <c r="AD11" s="48"/>
      <c r="AE11" s="52">
        <f t="shared" si="1"/>
        <v>0</v>
      </c>
      <c r="AF11" s="32">
        <f t="shared" si="6"/>
        <v>0</v>
      </c>
      <c r="AG11" s="5"/>
      <c r="AH11" s="1"/>
      <c r="AI11" s="1"/>
      <c r="AJ11" s="54"/>
      <c r="AK11" s="28">
        <f t="shared" si="7"/>
        <v>0</v>
      </c>
      <c r="AL11" s="29">
        <f t="shared" si="8"/>
        <v>0</v>
      </c>
      <c r="AM11" s="75">
        <f t="shared" si="14"/>
        <v>0</v>
      </c>
      <c r="AN11" s="34"/>
      <c r="AO11" s="35">
        <f t="shared" si="9"/>
        <v>1</v>
      </c>
      <c r="AP11" s="5"/>
      <c r="AQ11" s="1"/>
      <c r="AR11" s="1"/>
      <c r="AS11" s="1"/>
      <c r="AT11" s="1"/>
      <c r="AU11" s="1"/>
      <c r="AV11" s="1"/>
      <c r="AW11" s="1"/>
      <c r="AX11" s="1"/>
      <c r="AY11" s="48"/>
      <c r="AZ11" s="52">
        <f t="shared" si="2"/>
        <v>0</v>
      </c>
      <c r="BA11" s="32">
        <f t="shared" si="10"/>
        <v>0</v>
      </c>
      <c r="BB11" s="5"/>
      <c r="BC11" s="1"/>
      <c r="BD11" s="1"/>
      <c r="BE11" s="54"/>
      <c r="BF11" s="28">
        <f t="shared" si="11"/>
        <v>0</v>
      </c>
      <c r="BG11" s="75">
        <f t="shared" si="12"/>
        <v>0</v>
      </c>
      <c r="BH11" s="59">
        <f t="shared" si="13"/>
        <v>1</v>
      </c>
    </row>
    <row r="12" spans="1:60" ht="18.75" x14ac:dyDescent="0.3">
      <c r="A12" s="39">
        <v>8</v>
      </c>
      <c r="B12" s="40" t="str">
        <f>CELKEM!B12</f>
        <v>Jirásek Petr</v>
      </c>
      <c r="C12" s="5"/>
      <c r="D12" s="1"/>
      <c r="E12" s="1"/>
      <c r="F12" s="1"/>
      <c r="G12" s="1"/>
      <c r="H12" s="1"/>
      <c r="I12" s="1"/>
      <c r="J12" s="1"/>
      <c r="K12" s="1"/>
      <c r="L12" s="48"/>
      <c r="M12" s="52">
        <f t="shared" si="0"/>
        <v>0</v>
      </c>
      <c r="N12" s="32">
        <f t="shared" si="3"/>
        <v>0</v>
      </c>
      <c r="O12" s="5"/>
      <c r="P12" s="1"/>
      <c r="Q12" s="1"/>
      <c r="R12" s="54"/>
      <c r="S12" s="28">
        <f t="shared" si="4"/>
        <v>0</v>
      </c>
      <c r="T12" s="29">
        <f t="shared" si="5"/>
        <v>0</v>
      </c>
      <c r="U12" s="5"/>
      <c r="V12" s="1"/>
      <c r="W12" s="1"/>
      <c r="X12" s="1"/>
      <c r="Y12" s="1"/>
      <c r="Z12" s="1"/>
      <c r="AA12" s="1"/>
      <c r="AB12" s="1"/>
      <c r="AC12" s="1"/>
      <c r="AD12" s="48"/>
      <c r="AE12" s="52">
        <f t="shared" si="1"/>
        <v>0</v>
      </c>
      <c r="AF12" s="32">
        <f t="shared" si="6"/>
        <v>0</v>
      </c>
      <c r="AG12" s="5"/>
      <c r="AH12" s="1"/>
      <c r="AI12" s="1"/>
      <c r="AJ12" s="54"/>
      <c r="AK12" s="28">
        <f t="shared" si="7"/>
        <v>0</v>
      </c>
      <c r="AL12" s="29">
        <f t="shared" si="8"/>
        <v>0</v>
      </c>
      <c r="AM12" s="75">
        <f t="shared" si="14"/>
        <v>0</v>
      </c>
      <c r="AN12" s="34"/>
      <c r="AO12" s="35">
        <f t="shared" si="9"/>
        <v>1</v>
      </c>
      <c r="AP12" s="5"/>
      <c r="AQ12" s="1"/>
      <c r="AR12" s="1"/>
      <c r="AS12" s="1"/>
      <c r="AT12" s="1"/>
      <c r="AU12" s="1"/>
      <c r="AV12" s="1"/>
      <c r="AW12" s="1"/>
      <c r="AX12" s="1"/>
      <c r="AY12" s="48"/>
      <c r="AZ12" s="52">
        <f t="shared" si="2"/>
        <v>0</v>
      </c>
      <c r="BA12" s="32">
        <f t="shared" si="10"/>
        <v>0</v>
      </c>
      <c r="BB12" s="5"/>
      <c r="BC12" s="1"/>
      <c r="BD12" s="1"/>
      <c r="BE12" s="54"/>
      <c r="BF12" s="28">
        <f t="shared" si="11"/>
        <v>0</v>
      </c>
      <c r="BG12" s="75">
        <f t="shared" si="12"/>
        <v>0</v>
      </c>
      <c r="BH12" s="59">
        <f t="shared" si="13"/>
        <v>1</v>
      </c>
    </row>
    <row r="13" spans="1:60" ht="18.75" x14ac:dyDescent="0.3">
      <c r="A13" s="39">
        <v>9</v>
      </c>
      <c r="B13" s="40" t="str">
        <f>CELKEM!B13</f>
        <v>Kršňák Jiří</v>
      </c>
      <c r="C13" s="5"/>
      <c r="D13" s="1"/>
      <c r="E13" s="1"/>
      <c r="F13" s="1"/>
      <c r="G13" s="1"/>
      <c r="H13" s="1"/>
      <c r="I13" s="1"/>
      <c r="J13" s="1"/>
      <c r="K13" s="1"/>
      <c r="L13" s="48"/>
      <c r="M13" s="52">
        <f t="shared" si="0"/>
        <v>0</v>
      </c>
      <c r="N13" s="32">
        <f t="shared" si="3"/>
        <v>0</v>
      </c>
      <c r="O13" s="5"/>
      <c r="P13" s="1"/>
      <c r="Q13" s="1"/>
      <c r="R13" s="54"/>
      <c r="S13" s="28">
        <f t="shared" si="4"/>
        <v>0</v>
      </c>
      <c r="T13" s="29">
        <f t="shared" si="5"/>
        <v>0</v>
      </c>
      <c r="U13" s="5"/>
      <c r="V13" s="1"/>
      <c r="W13" s="1"/>
      <c r="X13" s="1"/>
      <c r="Y13" s="1"/>
      <c r="Z13" s="1"/>
      <c r="AA13" s="1"/>
      <c r="AB13" s="1"/>
      <c r="AC13" s="1"/>
      <c r="AD13" s="48"/>
      <c r="AE13" s="52">
        <f t="shared" si="1"/>
        <v>0</v>
      </c>
      <c r="AF13" s="32">
        <f t="shared" si="6"/>
        <v>0</v>
      </c>
      <c r="AG13" s="5"/>
      <c r="AH13" s="1"/>
      <c r="AI13" s="1"/>
      <c r="AJ13" s="54"/>
      <c r="AK13" s="28">
        <f t="shared" si="7"/>
        <v>0</v>
      </c>
      <c r="AL13" s="29">
        <f t="shared" si="8"/>
        <v>0</v>
      </c>
      <c r="AM13" s="75">
        <f t="shared" si="14"/>
        <v>0</v>
      </c>
      <c r="AN13" s="34"/>
      <c r="AO13" s="35">
        <f t="shared" si="9"/>
        <v>1</v>
      </c>
      <c r="AP13" s="5"/>
      <c r="AQ13" s="1"/>
      <c r="AR13" s="1"/>
      <c r="AS13" s="1"/>
      <c r="AT13" s="1"/>
      <c r="AU13" s="1"/>
      <c r="AV13" s="1"/>
      <c r="AW13" s="1"/>
      <c r="AX13" s="1"/>
      <c r="AY13" s="48"/>
      <c r="AZ13" s="52">
        <f t="shared" si="2"/>
        <v>0</v>
      </c>
      <c r="BA13" s="32">
        <f t="shared" si="10"/>
        <v>0</v>
      </c>
      <c r="BB13" s="5"/>
      <c r="BC13" s="1"/>
      <c r="BD13" s="1"/>
      <c r="BE13" s="54"/>
      <c r="BF13" s="28">
        <f t="shared" si="11"/>
        <v>0</v>
      </c>
      <c r="BG13" s="75">
        <f t="shared" si="12"/>
        <v>0</v>
      </c>
      <c r="BH13" s="59">
        <f t="shared" si="13"/>
        <v>1</v>
      </c>
    </row>
    <row r="14" spans="1:60" ht="18.75" x14ac:dyDescent="0.3">
      <c r="A14" s="39">
        <v>10</v>
      </c>
      <c r="B14" s="40" t="str">
        <f>CELKEM!B14</f>
        <v>Kup Víťa</v>
      </c>
      <c r="C14" s="5"/>
      <c r="D14" s="1"/>
      <c r="E14" s="1"/>
      <c r="F14" s="1"/>
      <c r="G14" s="1"/>
      <c r="H14" s="1"/>
      <c r="I14" s="1"/>
      <c r="J14" s="1"/>
      <c r="K14" s="1"/>
      <c r="L14" s="48"/>
      <c r="M14" s="52">
        <f t="shared" si="0"/>
        <v>0</v>
      </c>
      <c r="N14" s="32">
        <f t="shared" si="3"/>
        <v>0</v>
      </c>
      <c r="O14" s="5"/>
      <c r="P14" s="1"/>
      <c r="Q14" s="1"/>
      <c r="R14" s="54"/>
      <c r="S14" s="28">
        <f t="shared" si="4"/>
        <v>0</v>
      </c>
      <c r="T14" s="29">
        <f t="shared" si="5"/>
        <v>0</v>
      </c>
      <c r="U14" s="5"/>
      <c r="V14" s="1"/>
      <c r="W14" s="1"/>
      <c r="X14" s="1"/>
      <c r="Y14" s="1"/>
      <c r="Z14" s="1"/>
      <c r="AA14" s="1"/>
      <c r="AB14" s="1"/>
      <c r="AC14" s="1"/>
      <c r="AD14" s="48"/>
      <c r="AE14" s="52">
        <f t="shared" si="1"/>
        <v>0</v>
      </c>
      <c r="AF14" s="32">
        <f t="shared" si="6"/>
        <v>0</v>
      </c>
      <c r="AG14" s="5"/>
      <c r="AH14" s="1"/>
      <c r="AI14" s="1"/>
      <c r="AJ14" s="54"/>
      <c r="AK14" s="28">
        <f t="shared" si="7"/>
        <v>0</v>
      </c>
      <c r="AL14" s="29">
        <f t="shared" si="8"/>
        <v>0</v>
      </c>
      <c r="AM14" s="75">
        <f t="shared" si="14"/>
        <v>0</v>
      </c>
      <c r="AN14" s="34"/>
      <c r="AO14" s="35">
        <f t="shared" si="9"/>
        <v>1</v>
      </c>
      <c r="AP14" s="5"/>
      <c r="AQ14" s="1"/>
      <c r="AR14" s="1"/>
      <c r="AS14" s="1"/>
      <c r="AT14" s="1"/>
      <c r="AU14" s="1"/>
      <c r="AV14" s="1"/>
      <c r="AW14" s="1"/>
      <c r="AX14" s="1"/>
      <c r="AY14" s="48"/>
      <c r="AZ14" s="52">
        <f t="shared" si="2"/>
        <v>0</v>
      </c>
      <c r="BA14" s="32">
        <f t="shared" si="10"/>
        <v>0</v>
      </c>
      <c r="BB14" s="5"/>
      <c r="BC14" s="1"/>
      <c r="BD14" s="1"/>
      <c r="BE14" s="54"/>
      <c r="BF14" s="28">
        <f t="shared" si="11"/>
        <v>0</v>
      </c>
      <c r="BG14" s="75">
        <f t="shared" si="12"/>
        <v>0</v>
      </c>
      <c r="BH14" s="59">
        <f t="shared" si="13"/>
        <v>1</v>
      </c>
    </row>
    <row r="15" spans="1:60" ht="18.75" x14ac:dyDescent="0.3">
      <c r="A15" s="39">
        <v>11</v>
      </c>
      <c r="B15" s="40" t="str">
        <f>CELKEM!B15</f>
        <v>Chaloupecký P.</v>
      </c>
      <c r="C15" s="5"/>
      <c r="D15" s="1"/>
      <c r="E15" s="1"/>
      <c r="F15" s="1"/>
      <c r="G15" s="1"/>
      <c r="H15" s="1"/>
      <c r="I15" s="1"/>
      <c r="J15" s="1"/>
      <c r="K15" s="1"/>
      <c r="L15" s="48"/>
      <c r="M15" s="52">
        <f t="shared" si="0"/>
        <v>0</v>
      </c>
      <c r="N15" s="32">
        <f t="shared" si="3"/>
        <v>0</v>
      </c>
      <c r="O15" s="5"/>
      <c r="P15" s="1"/>
      <c r="Q15" s="1"/>
      <c r="R15" s="54"/>
      <c r="S15" s="28">
        <f t="shared" si="4"/>
        <v>0</v>
      </c>
      <c r="T15" s="29">
        <f t="shared" si="5"/>
        <v>0</v>
      </c>
      <c r="U15" s="5"/>
      <c r="V15" s="1"/>
      <c r="W15" s="1"/>
      <c r="X15" s="1"/>
      <c r="Y15" s="1"/>
      <c r="Z15" s="1"/>
      <c r="AA15" s="1"/>
      <c r="AB15" s="1"/>
      <c r="AC15" s="1"/>
      <c r="AD15" s="48"/>
      <c r="AE15" s="52">
        <f t="shared" si="1"/>
        <v>0</v>
      </c>
      <c r="AF15" s="32">
        <f t="shared" si="6"/>
        <v>0</v>
      </c>
      <c r="AG15" s="5"/>
      <c r="AH15" s="1"/>
      <c r="AI15" s="1"/>
      <c r="AJ15" s="54"/>
      <c r="AK15" s="28">
        <f t="shared" si="7"/>
        <v>0</v>
      </c>
      <c r="AL15" s="29">
        <f t="shared" si="8"/>
        <v>0</v>
      </c>
      <c r="AM15" s="75">
        <f t="shared" si="14"/>
        <v>0</v>
      </c>
      <c r="AN15" s="34"/>
      <c r="AO15" s="35">
        <f t="shared" si="9"/>
        <v>1</v>
      </c>
      <c r="AP15" s="5"/>
      <c r="AQ15" s="1"/>
      <c r="AR15" s="1"/>
      <c r="AS15" s="1"/>
      <c r="AT15" s="1"/>
      <c r="AU15" s="1"/>
      <c r="AV15" s="1"/>
      <c r="AW15" s="1"/>
      <c r="AX15" s="1"/>
      <c r="AY15" s="48"/>
      <c r="AZ15" s="52">
        <f t="shared" si="2"/>
        <v>0</v>
      </c>
      <c r="BA15" s="32">
        <f t="shared" si="10"/>
        <v>0</v>
      </c>
      <c r="BB15" s="5"/>
      <c r="BC15" s="1"/>
      <c r="BD15" s="1"/>
      <c r="BE15" s="54"/>
      <c r="BF15" s="28">
        <f t="shared" si="11"/>
        <v>0</v>
      </c>
      <c r="BG15" s="75">
        <f t="shared" si="12"/>
        <v>0</v>
      </c>
      <c r="BH15" s="59">
        <f t="shared" si="13"/>
        <v>1</v>
      </c>
    </row>
    <row r="16" spans="1:60" ht="18.75" x14ac:dyDescent="0.3">
      <c r="A16" s="39">
        <v>12</v>
      </c>
      <c r="B16" s="40" t="str">
        <f>CELKEM!B16</f>
        <v>Dejdar Josef</v>
      </c>
      <c r="C16" s="5"/>
      <c r="D16" s="1"/>
      <c r="E16" s="1"/>
      <c r="F16" s="1"/>
      <c r="G16" s="1"/>
      <c r="H16" s="1"/>
      <c r="I16" s="1"/>
      <c r="J16" s="1"/>
      <c r="K16" s="1"/>
      <c r="L16" s="48"/>
      <c r="M16" s="52">
        <f t="shared" si="0"/>
        <v>0</v>
      </c>
      <c r="N16" s="32">
        <f t="shared" si="3"/>
        <v>0</v>
      </c>
      <c r="O16" s="5"/>
      <c r="P16" s="1"/>
      <c r="Q16" s="1"/>
      <c r="R16" s="54"/>
      <c r="S16" s="28">
        <f t="shared" si="4"/>
        <v>0</v>
      </c>
      <c r="T16" s="29">
        <f t="shared" si="5"/>
        <v>0</v>
      </c>
      <c r="U16" s="5"/>
      <c r="V16" s="1"/>
      <c r="W16" s="1"/>
      <c r="X16" s="1"/>
      <c r="Y16" s="1"/>
      <c r="Z16" s="1"/>
      <c r="AA16" s="1"/>
      <c r="AB16" s="1"/>
      <c r="AC16" s="1"/>
      <c r="AD16" s="48"/>
      <c r="AE16" s="52">
        <f t="shared" si="1"/>
        <v>0</v>
      </c>
      <c r="AF16" s="32">
        <f t="shared" si="6"/>
        <v>0</v>
      </c>
      <c r="AG16" s="5"/>
      <c r="AH16" s="1"/>
      <c r="AI16" s="1"/>
      <c r="AJ16" s="54"/>
      <c r="AK16" s="28">
        <f t="shared" si="7"/>
        <v>0</v>
      </c>
      <c r="AL16" s="29">
        <f t="shared" si="8"/>
        <v>0</v>
      </c>
      <c r="AM16" s="75">
        <f t="shared" si="14"/>
        <v>0</v>
      </c>
      <c r="AN16" s="34"/>
      <c r="AO16" s="35">
        <f t="shared" si="9"/>
        <v>1</v>
      </c>
      <c r="AP16" s="5"/>
      <c r="AQ16" s="1"/>
      <c r="AR16" s="1"/>
      <c r="AS16" s="1"/>
      <c r="AT16" s="1"/>
      <c r="AU16" s="1"/>
      <c r="AV16" s="1"/>
      <c r="AW16" s="1"/>
      <c r="AX16" s="1"/>
      <c r="AY16" s="48"/>
      <c r="AZ16" s="52">
        <f t="shared" si="2"/>
        <v>0</v>
      </c>
      <c r="BA16" s="32">
        <f t="shared" si="10"/>
        <v>0</v>
      </c>
      <c r="BB16" s="5"/>
      <c r="BC16" s="1"/>
      <c r="BD16" s="1"/>
      <c r="BE16" s="54"/>
      <c r="BF16" s="28">
        <f t="shared" si="11"/>
        <v>0</v>
      </c>
      <c r="BG16" s="75">
        <f t="shared" si="12"/>
        <v>0</v>
      </c>
      <c r="BH16" s="59">
        <f t="shared" si="13"/>
        <v>1</v>
      </c>
    </row>
    <row r="17" spans="1:60" ht="18.75" x14ac:dyDescent="0.3">
      <c r="A17" s="39">
        <v>13</v>
      </c>
      <c r="B17" s="40" t="str">
        <f>CELKEM!B17</f>
        <v>Dědič Jirka</v>
      </c>
      <c r="C17" s="5"/>
      <c r="D17" s="1"/>
      <c r="E17" s="1"/>
      <c r="F17" s="1"/>
      <c r="G17" s="1"/>
      <c r="H17" s="1"/>
      <c r="I17" s="1"/>
      <c r="J17" s="1"/>
      <c r="K17" s="1"/>
      <c r="L17" s="48"/>
      <c r="M17" s="52">
        <f t="shared" si="0"/>
        <v>0</v>
      </c>
      <c r="N17" s="32">
        <f t="shared" si="3"/>
        <v>0</v>
      </c>
      <c r="O17" s="5"/>
      <c r="P17" s="1"/>
      <c r="Q17" s="1"/>
      <c r="R17" s="54"/>
      <c r="S17" s="28">
        <f t="shared" si="4"/>
        <v>0</v>
      </c>
      <c r="T17" s="29">
        <f t="shared" si="5"/>
        <v>0</v>
      </c>
      <c r="U17" s="5"/>
      <c r="V17" s="1"/>
      <c r="W17" s="1"/>
      <c r="X17" s="1"/>
      <c r="Y17" s="1"/>
      <c r="Z17" s="1"/>
      <c r="AA17" s="1"/>
      <c r="AB17" s="1"/>
      <c r="AC17" s="1"/>
      <c r="AD17" s="48"/>
      <c r="AE17" s="52">
        <f t="shared" si="1"/>
        <v>0</v>
      </c>
      <c r="AF17" s="32">
        <f t="shared" si="6"/>
        <v>0</v>
      </c>
      <c r="AG17" s="5"/>
      <c r="AH17" s="1"/>
      <c r="AI17" s="1"/>
      <c r="AJ17" s="54"/>
      <c r="AK17" s="28">
        <f t="shared" si="7"/>
        <v>0</v>
      </c>
      <c r="AL17" s="29">
        <f t="shared" si="8"/>
        <v>0</v>
      </c>
      <c r="AM17" s="75">
        <f t="shared" si="14"/>
        <v>0</v>
      </c>
      <c r="AN17" s="34"/>
      <c r="AO17" s="35">
        <f t="shared" si="9"/>
        <v>1</v>
      </c>
      <c r="AP17" s="5"/>
      <c r="AQ17" s="1"/>
      <c r="AR17" s="1"/>
      <c r="AS17" s="1"/>
      <c r="AT17" s="1"/>
      <c r="AU17" s="1"/>
      <c r="AV17" s="1"/>
      <c r="AW17" s="1"/>
      <c r="AX17" s="1"/>
      <c r="AY17" s="48"/>
      <c r="AZ17" s="52">
        <f t="shared" si="2"/>
        <v>0</v>
      </c>
      <c r="BA17" s="32">
        <f t="shared" si="10"/>
        <v>0</v>
      </c>
      <c r="BB17" s="5"/>
      <c r="BC17" s="1"/>
      <c r="BD17" s="1"/>
      <c r="BE17" s="54"/>
      <c r="BF17" s="28">
        <f t="shared" si="11"/>
        <v>0</v>
      </c>
      <c r="BG17" s="75">
        <f t="shared" si="12"/>
        <v>0</v>
      </c>
      <c r="BH17" s="59">
        <f t="shared" si="13"/>
        <v>1</v>
      </c>
    </row>
    <row r="18" spans="1:60" ht="18.75" x14ac:dyDescent="0.3">
      <c r="A18" s="39">
        <v>14</v>
      </c>
      <c r="B18" s="40" t="str">
        <f>CELKEM!B18</f>
        <v>Kršňák David</v>
      </c>
      <c r="C18" s="5"/>
      <c r="D18" s="1"/>
      <c r="E18" s="1"/>
      <c r="F18" s="1"/>
      <c r="G18" s="1"/>
      <c r="H18" s="1"/>
      <c r="I18" s="1"/>
      <c r="J18" s="1"/>
      <c r="K18" s="1"/>
      <c r="L18" s="48"/>
      <c r="M18" s="52">
        <f t="shared" si="0"/>
        <v>0</v>
      </c>
      <c r="N18" s="32">
        <f t="shared" si="3"/>
        <v>0</v>
      </c>
      <c r="O18" s="5"/>
      <c r="P18" s="1"/>
      <c r="Q18" s="1"/>
      <c r="R18" s="54"/>
      <c r="S18" s="28">
        <f t="shared" si="4"/>
        <v>0</v>
      </c>
      <c r="T18" s="29">
        <f t="shared" si="5"/>
        <v>0</v>
      </c>
      <c r="U18" s="5"/>
      <c r="V18" s="1"/>
      <c r="W18" s="1"/>
      <c r="X18" s="1"/>
      <c r="Y18" s="1"/>
      <c r="Z18" s="1"/>
      <c r="AA18" s="1"/>
      <c r="AB18" s="1"/>
      <c r="AC18" s="1"/>
      <c r="AD18" s="48"/>
      <c r="AE18" s="52">
        <f t="shared" si="1"/>
        <v>0</v>
      </c>
      <c r="AF18" s="32">
        <f t="shared" si="6"/>
        <v>0</v>
      </c>
      <c r="AG18" s="5"/>
      <c r="AH18" s="1"/>
      <c r="AI18" s="1"/>
      <c r="AJ18" s="54"/>
      <c r="AK18" s="28">
        <f t="shared" si="7"/>
        <v>0</v>
      </c>
      <c r="AL18" s="29">
        <f t="shared" si="8"/>
        <v>0</v>
      </c>
      <c r="AM18" s="75">
        <f t="shared" si="14"/>
        <v>0</v>
      </c>
      <c r="AN18" s="34"/>
      <c r="AO18" s="35">
        <f t="shared" si="9"/>
        <v>1</v>
      </c>
      <c r="AP18" s="5"/>
      <c r="AQ18" s="1"/>
      <c r="AR18" s="1"/>
      <c r="AS18" s="1"/>
      <c r="AT18" s="1"/>
      <c r="AU18" s="1"/>
      <c r="AV18" s="1"/>
      <c r="AW18" s="1"/>
      <c r="AX18" s="1"/>
      <c r="AY18" s="48"/>
      <c r="AZ18" s="52">
        <f t="shared" si="2"/>
        <v>0</v>
      </c>
      <c r="BA18" s="32">
        <f t="shared" si="10"/>
        <v>0</v>
      </c>
      <c r="BB18" s="5"/>
      <c r="BC18" s="1"/>
      <c r="BD18" s="1"/>
      <c r="BE18" s="54"/>
      <c r="BF18" s="28">
        <f t="shared" si="11"/>
        <v>0</v>
      </c>
      <c r="BG18" s="75">
        <f t="shared" si="12"/>
        <v>0</v>
      </c>
      <c r="BH18" s="59">
        <f t="shared" si="13"/>
        <v>1</v>
      </c>
    </row>
    <row r="19" spans="1:60" ht="18.75" x14ac:dyDescent="0.3">
      <c r="A19" s="39">
        <v>15</v>
      </c>
      <c r="B19" s="40" t="str">
        <f>CELKEM!B19</f>
        <v>Hrádek Martin</v>
      </c>
      <c r="C19" s="5"/>
      <c r="D19" s="1"/>
      <c r="E19" s="1"/>
      <c r="F19" s="1"/>
      <c r="G19" s="1"/>
      <c r="H19" s="1"/>
      <c r="I19" s="1"/>
      <c r="J19" s="1"/>
      <c r="K19" s="1"/>
      <c r="L19" s="48"/>
      <c r="M19" s="52">
        <f t="shared" si="0"/>
        <v>0</v>
      </c>
      <c r="N19" s="32">
        <f t="shared" si="3"/>
        <v>0</v>
      </c>
      <c r="O19" s="5"/>
      <c r="P19" s="1"/>
      <c r="Q19" s="1"/>
      <c r="R19" s="54"/>
      <c r="S19" s="28">
        <f t="shared" si="4"/>
        <v>0</v>
      </c>
      <c r="T19" s="29">
        <f t="shared" si="5"/>
        <v>0</v>
      </c>
      <c r="U19" s="5"/>
      <c r="V19" s="1"/>
      <c r="W19" s="1"/>
      <c r="X19" s="1"/>
      <c r="Y19" s="1"/>
      <c r="Z19" s="1"/>
      <c r="AA19" s="1"/>
      <c r="AB19" s="1"/>
      <c r="AC19" s="1"/>
      <c r="AD19" s="48"/>
      <c r="AE19" s="52">
        <f t="shared" si="1"/>
        <v>0</v>
      </c>
      <c r="AF19" s="32">
        <f t="shared" si="6"/>
        <v>0</v>
      </c>
      <c r="AG19" s="5"/>
      <c r="AH19" s="1"/>
      <c r="AI19" s="1"/>
      <c r="AJ19" s="54"/>
      <c r="AK19" s="28">
        <f t="shared" si="7"/>
        <v>0</v>
      </c>
      <c r="AL19" s="29">
        <f t="shared" si="8"/>
        <v>0</v>
      </c>
      <c r="AM19" s="75">
        <f t="shared" si="14"/>
        <v>0</v>
      </c>
      <c r="AN19" s="34"/>
      <c r="AO19" s="35">
        <f t="shared" si="9"/>
        <v>1</v>
      </c>
      <c r="AP19" s="5"/>
      <c r="AQ19" s="1"/>
      <c r="AR19" s="1"/>
      <c r="AS19" s="1"/>
      <c r="AT19" s="1"/>
      <c r="AU19" s="1"/>
      <c r="AV19" s="1"/>
      <c r="AW19" s="1"/>
      <c r="AX19" s="1"/>
      <c r="AY19" s="48"/>
      <c r="AZ19" s="52">
        <f t="shared" si="2"/>
        <v>0</v>
      </c>
      <c r="BA19" s="32">
        <f t="shared" si="10"/>
        <v>0</v>
      </c>
      <c r="BB19" s="5"/>
      <c r="BC19" s="1"/>
      <c r="BD19" s="1"/>
      <c r="BE19" s="54"/>
      <c r="BF19" s="28">
        <f t="shared" si="11"/>
        <v>0</v>
      </c>
      <c r="BG19" s="75">
        <f t="shared" si="12"/>
        <v>0</v>
      </c>
      <c r="BH19" s="59">
        <f t="shared" si="13"/>
        <v>1</v>
      </c>
    </row>
    <row r="20" spans="1:60" ht="18.75" x14ac:dyDescent="0.3">
      <c r="A20" s="39">
        <v>16</v>
      </c>
      <c r="B20" s="40">
        <f>CELKEM!B20</f>
        <v>0</v>
      </c>
      <c r="C20" s="5"/>
      <c r="D20" s="1"/>
      <c r="E20" s="1"/>
      <c r="F20" s="1"/>
      <c r="G20" s="1"/>
      <c r="H20" s="1"/>
      <c r="I20" s="1"/>
      <c r="J20" s="1"/>
      <c r="K20" s="1"/>
      <c r="L20" s="48"/>
      <c r="M20" s="52">
        <f t="shared" si="0"/>
        <v>0</v>
      </c>
      <c r="N20" s="32">
        <f t="shared" si="3"/>
        <v>0</v>
      </c>
      <c r="O20" s="5"/>
      <c r="P20" s="1"/>
      <c r="Q20" s="1"/>
      <c r="R20" s="54"/>
      <c r="S20" s="28">
        <f t="shared" si="4"/>
        <v>0</v>
      </c>
      <c r="T20" s="29">
        <f t="shared" si="5"/>
        <v>0</v>
      </c>
      <c r="U20" s="5"/>
      <c r="V20" s="1"/>
      <c r="W20" s="1"/>
      <c r="X20" s="1"/>
      <c r="Y20" s="1"/>
      <c r="Z20" s="1"/>
      <c r="AA20" s="1"/>
      <c r="AB20" s="1"/>
      <c r="AC20" s="1"/>
      <c r="AD20" s="48"/>
      <c r="AE20" s="52">
        <f t="shared" si="1"/>
        <v>0</v>
      </c>
      <c r="AF20" s="32">
        <f t="shared" si="6"/>
        <v>0</v>
      </c>
      <c r="AG20" s="5"/>
      <c r="AH20" s="1"/>
      <c r="AI20" s="1"/>
      <c r="AJ20" s="54"/>
      <c r="AK20" s="28">
        <f t="shared" si="7"/>
        <v>0</v>
      </c>
      <c r="AL20" s="29">
        <f t="shared" si="8"/>
        <v>0</v>
      </c>
      <c r="AM20" s="75">
        <f t="shared" si="14"/>
        <v>0</v>
      </c>
      <c r="AN20" s="34"/>
      <c r="AO20" s="35">
        <f t="shared" si="9"/>
        <v>1</v>
      </c>
      <c r="AP20" s="5"/>
      <c r="AQ20" s="1"/>
      <c r="AR20" s="1"/>
      <c r="AS20" s="1"/>
      <c r="AT20" s="1"/>
      <c r="AU20" s="1"/>
      <c r="AV20" s="1"/>
      <c r="AW20" s="1"/>
      <c r="AX20" s="1"/>
      <c r="AY20" s="48"/>
      <c r="AZ20" s="52">
        <f t="shared" ref="AZ20:AZ21" si="15">SUM(AP20:AY20)</f>
        <v>0</v>
      </c>
      <c r="BA20" s="32">
        <f t="shared" si="10"/>
        <v>0</v>
      </c>
      <c r="BB20" s="5"/>
      <c r="BC20" s="1"/>
      <c r="BD20" s="1"/>
      <c r="BE20" s="54"/>
      <c r="BF20" s="28">
        <f t="shared" si="11"/>
        <v>0</v>
      </c>
      <c r="BG20" s="75">
        <f t="shared" si="12"/>
        <v>0</v>
      </c>
      <c r="BH20" s="59">
        <f t="shared" si="13"/>
        <v>1</v>
      </c>
    </row>
    <row r="21" spans="1:60" ht="19.5" thickBot="1" x14ac:dyDescent="0.35">
      <c r="A21" s="41">
        <v>17</v>
      </c>
      <c r="B21" s="42">
        <f>CELKEM!B21</f>
        <v>0</v>
      </c>
      <c r="C21" s="6"/>
      <c r="D21" s="7"/>
      <c r="E21" s="7"/>
      <c r="F21" s="7"/>
      <c r="G21" s="7"/>
      <c r="H21" s="7"/>
      <c r="I21" s="7"/>
      <c r="J21" s="7"/>
      <c r="K21" s="7"/>
      <c r="L21" s="49"/>
      <c r="M21" s="53">
        <f t="shared" si="0"/>
        <v>0</v>
      </c>
      <c r="N21" s="33">
        <f t="shared" si="3"/>
        <v>0</v>
      </c>
      <c r="O21" s="6"/>
      <c r="P21" s="7"/>
      <c r="Q21" s="7"/>
      <c r="R21" s="55"/>
      <c r="S21" s="30">
        <f t="shared" si="4"/>
        <v>0</v>
      </c>
      <c r="T21" s="31">
        <f t="shared" si="5"/>
        <v>0</v>
      </c>
      <c r="U21" s="6"/>
      <c r="V21" s="7"/>
      <c r="W21" s="7"/>
      <c r="X21" s="7"/>
      <c r="Y21" s="7"/>
      <c r="Z21" s="7"/>
      <c r="AA21" s="7"/>
      <c r="AB21" s="7"/>
      <c r="AC21" s="7"/>
      <c r="AD21" s="49"/>
      <c r="AE21" s="53">
        <f t="shared" si="1"/>
        <v>0</v>
      </c>
      <c r="AF21" s="33">
        <f t="shared" si="6"/>
        <v>0</v>
      </c>
      <c r="AG21" s="6"/>
      <c r="AH21" s="7"/>
      <c r="AI21" s="7"/>
      <c r="AJ21" s="55"/>
      <c r="AK21" s="30">
        <f t="shared" si="7"/>
        <v>0</v>
      </c>
      <c r="AL21" s="31">
        <f t="shared" si="8"/>
        <v>0</v>
      </c>
      <c r="AM21" s="76">
        <f>T21+AL21</f>
        <v>0</v>
      </c>
      <c r="AN21" s="58"/>
      <c r="AO21" s="36">
        <f t="shared" si="9"/>
        <v>1</v>
      </c>
      <c r="AP21" s="6"/>
      <c r="AQ21" s="7"/>
      <c r="AR21" s="7"/>
      <c r="AS21" s="7"/>
      <c r="AT21" s="7"/>
      <c r="AU21" s="7"/>
      <c r="AV21" s="7"/>
      <c r="AW21" s="7"/>
      <c r="AX21" s="7"/>
      <c r="AY21" s="49"/>
      <c r="AZ21" s="53">
        <f t="shared" si="15"/>
        <v>0</v>
      </c>
      <c r="BA21" s="33">
        <f t="shared" si="10"/>
        <v>0</v>
      </c>
      <c r="BB21" s="6"/>
      <c r="BC21" s="7"/>
      <c r="BD21" s="7"/>
      <c r="BE21" s="55"/>
      <c r="BF21" s="30">
        <f t="shared" si="11"/>
        <v>0</v>
      </c>
      <c r="BG21" s="76">
        <f t="shared" si="12"/>
        <v>0</v>
      </c>
      <c r="BH21" s="60">
        <f t="shared" si="13"/>
        <v>1</v>
      </c>
    </row>
  </sheetData>
  <mergeCells count="17">
    <mergeCell ref="AP2:BF2"/>
    <mergeCell ref="AP3:BA3"/>
    <mergeCell ref="BB3:BF3"/>
    <mergeCell ref="C1:AO1"/>
    <mergeCell ref="AP1:BH1"/>
    <mergeCell ref="AO2:AO4"/>
    <mergeCell ref="BH2:BH4"/>
    <mergeCell ref="BG2:BG4"/>
    <mergeCell ref="A2:A4"/>
    <mergeCell ref="B2:B4"/>
    <mergeCell ref="AM2:AM4"/>
    <mergeCell ref="C2:T2"/>
    <mergeCell ref="AG3:AK3"/>
    <mergeCell ref="U2:AL2"/>
    <mergeCell ref="C3:N3"/>
    <mergeCell ref="O3:S3"/>
    <mergeCell ref="U3:AF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5" x14ac:dyDescent="0.25"/>
  <cols>
    <col min="1" max="1" width="5.7109375" customWidth="1"/>
    <col min="2" max="2" width="15" customWidth="1"/>
    <col min="3" max="6" width="2.7109375" customWidth="1"/>
    <col min="7" max="8" width="3.42578125" customWidth="1"/>
    <col min="9" max="9" width="3.28515625" customWidth="1"/>
    <col min="10" max="10" width="3.140625" customWidth="1"/>
    <col min="11" max="11" width="3.28515625" customWidth="1"/>
    <col min="12" max="12" width="3.42578125" customWidth="1"/>
    <col min="13" max="13" width="6.5703125" customWidth="1"/>
    <col min="15" max="17" width="3.7109375" customWidth="1"/>
    <col min="18" max="18" width="6.7109375" customWidth="1"/>
    <col min="19" max="19" width="12.140625" bestFit="1" customWidth="1"/>
    <col min="21" max="21" width="3.140625" customWidth="1"/>
    <col min="22" max="23" width="3.5703125" customWidth="1"/>
    <col min="24" max="24" width="3.7109375" customWidth="1"/>
    <col min="25" max="25" width="3.42578125" customWidth="1"/>
    <col min="26" max="26" width="3.28515625" customWidth="1"/>
    <col min="27" max="27" width="3.7109375" customWidth="1"/>
    <col min="28" max="28" width="4.140625" customWidth="1"/>
    <col min="29" max="29" width="4" customWidth="1"/>
    <col min="30" max="30" width="3.7109375" customWidth="1"/>
    <col min="33" max="35" width="3.7109375" customWidth="1"/>
    <col min="36" max="36" width="6.7109375" customWidth="1"/>
    <col min="37" max="37" width="12.140625" bestFit="1" customWidth="1"/>
    <col min="39" max="39" width="10.140625" customWidth="1"/>
    <col min="40" max="40" width="0.140625" customWidth="1"/>
    <col min="42" max="42" width="3.5703125" customWidth="1"/>
    <col min="43" max="43" width="3.85546875" customWidth="1"/>
    <col min="44" max="44" width="3.5703125" customWidth="1"/>
    <col min="45" max="47" width="3.42578125" customWidth="1"/>
    <col min="48" max="48" width="3.28515625" customWidth="1"/>
    <col min="49" max="49" width="3.140625" customWidth="1"/>
    <col min="50" max="50" width="3.28515625" customWidth="1"/>
    <col min="51" max="51" width="3.42578125" customWidth="1"/>
    <col min="54" max="56" width="3.7109375" customWidth="1"/>
    <col min="57" max="57" width="6.7109375" customWidth="1"/>
    <col min="58" max="58" width="12.140625" bestFit="1" customWidth="1"/>
    <col min="59" max="59" width="10.5703125" customWidth="1"/>
  </cols>
  <sheetData>
    <row r="1" spans="1:60" ht="18.75" thickBot="1" x14ac:dyDescent="0.3">
      <c r="A1" s="89"/>
      <c r="B1" s="90"/>
      <c r="C1" s="119" t="s">
        <v>37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1"/>
      <c r="AP1" s="119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1"/>
    </row>
    <row r="2" spans="1:60" ht="15" customHeight="1" thickBot="1" x14ac:dyDescent="0.3">
      <c r="A2" s="135" t="s">
        <v>0</v>
      </c>
      <c r="B2" s="138" t="s">
        <v>1</v>
      </c>
      <c r="C2" s="124" t="s">
        <v>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  <c r="U2" s="124" t="s">
        <v>6</v>
      </c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6"/>
      <c r="AM2" s="127" t="s">
        <v>8</v>
      </c>
      <c r="AN2" s="27"/>
      <c r="AO2" s="133" t="s">
        <v>7</v>
      </c>
      <c r="AP2" s="124" t="s">
        <v>14</v>
      </c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13" t="s">
        <v>26</v>
      </c>
      <c r="BH2" s="127" t="s">
        <v>30</v>
      </c>
    </row>
    <row r="3" spans="1:60" ht="15" customHeight="1" thickBot="1" x14ac:dyDescent="0.3">
      <c r="A3" s="136"/>
      <c r="B3" s="139"/>
      <c r="C3" s="130" t="s">
        <v>3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  <c r="O3" s="122" t="s">
        <v>16</v>
      </c>
      <c r="P3" s="123"/>
      <c r="Q3" s="123"/>
      <c r="R3" s="123"/>
      <c r="S3" s="123"/>
      <c r="T3" s="88"/>
      <c r="U3" s="130" t="s">
        <v>19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2"/>
      <c r="AG3" s="122" t="s">
        <v>16</v>
      </c>
      <c r="AH3" s="123"/>
      <c r="AI3" s="123"/>
      <c r="AJ3" s="123"/>
      <c r="AK3" s="123"/>
      <c r="AL3" s="88"/>
      <c r="AM3" s="128"/>
      <c r="AN3" s="27"/>
      <c r="AO3" s="134"/>
      <c r="AP3" s="130" t="s">
        <v>19</v>
      </c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2"/>
      <c r="BB3" s="122" t="s">
        <v>16</v>
      </c>
      <c r="BC3" s="123"/>
      <c r="BD3" s="123"/>
      <c r="BE3" s="123"/>
      <c r="BF3" s="123"/>
      <c r="BG3" s="114"/>
      <c r="BH3" s="128"/>
    </row>
    <row r="4" spans="1:60" ht="52.5" customHeight="1" thickBot="1" x14ac:dyDescent="0.3">
      <c r="A4" s="137"/>
      <c r="B4" s="140"/>
      <c r="C4" s="43">
        <v>0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44">
        <v>9</v>
      </c>
      <c r="L4" s="44">
        <v>10</v>
      </c>
      <c r="M4" s="71" t="s">
        <v>2</v>
      </c>
      <c r="N4" s="72" t="s">
        <v>3</v>
      </c>
      <c r="O4" s="83" t="s">
        <v>43</v>
      </c>
      <c r="P4" s="84" t="s">
        <v>44</v>
      </c>
      <c r="Q4" s="84" t="s">
        <v>45</v>
      </c>
      <c r="R4" s="3" t="s">
        <v>4</v>
      </c>
      <c r="S4" s="87" t="s">
        <v>17</v>
      </c>
      <c r="T4" s="82" t="s">
        <v>5</v>
      </c>
      <c r="U4" s="43">
        <v>0</v>
      </c>
      <c r="V4" s="44">
        <v>2</v>
      </c>
      <c r="W4" s="44">
        <v>3</v>
      </c>
      <c r="X4" s="44">
        <v>4</v>
      </c>
      <c r="Y4" s="44">
        <v>5</v>
      </c>
      <c r="Z4" s="44">
        <v>6</v>
      </c>
      <c r="AA4" s="44">
        <v>7</v>
      </c>
      <c r="AB4" s="44">
        <v>8</v>
      </c>
      <c r="AC4" s="44">
        <v>9</v>
      </c>
      <c r="AD4" s="44">
        <v>10</v>
      </c>
      <c r="AE4" s="71" t="s">
        <v>2</v>
      </c>
      <c r="AF4" s="72" t="s">
        <v>18</v>
      </c>
      <c r="AG4" s="83" t="s">
        <v>43</v>
      </c>
      <c r="AH4" s="84" t="s">
        <v>44</v>
      </c>
      <c r="AI4" s="84" t="s">
        <v>45</v>
      </c>
      <c r="AJ4" s="3" t="s">
        <v>4</v>
      </c>
      <c r="AK4" s="87" t="s">
        <v>17</v>
      </c>
      <c r="AL4" s="82" t="s">
        <v>5</v>
      </c>
      <c r="AM4" s="128"/>
      <c r="AN4" s="27"/>
      <c r="AO4" s="134"/>
      <c r="AP4" s="43">
        <v>0</v>
      </c>
      <c r="AQ4" s="44">
        <v>2</v>
      </c>
      <c r="AR4" s="44">
        <v>3</v>
      </c>
      <c r="AS4" s="44">
        <v>4</v>
      </c>
      <c r="AT4" s="44">
        <v>5</v>
      </c>
      <c r="AU4" s="44">
        <v>6</v>
      </c>
      <c r="AV4" s="44">
        <v>7</v>
      </c>
      <c r="AW4" s="44">
        <v>8</v>
      </c>
      <c r="AX4" s="44">
        <v>9</v>
      </c>
      <c r="AY4" s="44">
        <v>10</v>
      </c>
      <c r="AZ4" s="71" t="s">
        <v>2</v>
      </c>
      <c r="BA4" s="72" t="s">
        <v>20</v>
      </c>
      <c r="BB4" s="83" t="s">
        <v>43</v>
      </c>
      <c r="BC4" s="84" t="s">
        <v>44</v>
      </c>
      <c r="BD4" s="84" t="s">
        <v>45</v>
      </c>
      <c r="BE4" s="3" t="s">
        <v>4</v>
      </c>
      <c r="BF4" s="87" t="s">
        <v>17</v>
      </c>
      <c r="BG4" s="115"/>
      <c r="BH4" s="129"/>
    </row>
    <row r="5" spans="1:60" ht="18.75" x14ac:dyDescent="0.3">
      <c r="A5" s="37">
        <v>1</v>
      </c>
      <c r="B5" s="38" t="str">
        <f>CELKEM!B5</f>
        <v>Prepletaný Jan</v>
      </c>
      <c r="C5" s="45"/>
      <c r="D5" s="46"/>
      <c r="E5" s="46"/>
      <c r="F5" s="46"/>
      <c r="G5" s="46"/>
      <c r="H5" s="46"/>
      <c r="I5" s="46"/>
      <c r="J5" s="46"/>
      <c r="K5" s="46"/>
      <c r="L5" s="47"/>
      <c r="M5" s="50">
        <f t="shared" ref="M5:M21" si="0">SUM(C5:L5)</f>
        <v>0</v>
      </c>
      <c r="N5" s="51">
        <f>10*L5+9*K5+8*J5+7*I5+6*H5+5*G5+4*F5+3*E5+2*D5+1*C5</f>
        <v>0</v>
      </c>
      <c r="O5" s="4"/>
      <c r="P5" s="2"/>
      <c r="Q5" s="2"/>
      <c r="R5" s="85"/>
      <c r="S5" s="86">
        <f>(10*O5+8*P5+6*Q5)-R5</f>
        <v>0</v>
      </c>
      <c r="T5" s="73">
        <f>N5+S5</f>
        <v>0</v>
      </c>
      <c r="U5" s="45"/>
      <c r="V5" s="46"/>
      <c r="W5" s="46"/>
      <c r="X5" s="46"/>
      <c r="Y5" s="46"/>
      <c r="Z5" s="46"/>
      <c r="AA5" s="46"/>
      <c r="AB5" s="46"/>
      <c r="AC5" s="46"/>
      <c r="AD5" s="47"/>
      <c r="AE5" s="50">
        <f t="shared" ref="AE5:AE21" si="1">SUM(U5:AD5)</f>
        <v>0</v>
      </c>
      <c r="AF5" s="51">
        <f>U5*1+V5*2+W5*3+X5*4+Y5*5+Z5*6+AA5*7+AB5*8+AC5*9+AD5*10</f>
        <v>0</v>
      </c>
      <c r="AG5" s="4"/>
      <c r="AH5" s="2"/>
      <c r="AI5" s="2"/>
      <c r="AJ5" s="85"/>
      <c r="AK5" s="86">
        <f>(10*AG5+8*AH5+6*AI5)-AJ5</f>
        <v>0</v>
      </c>
      <c r="AL5" s="73">
        <f>AF5+AK5</f>
        <v>0</v>
      </c>
      <c r="AM5" s="74">
        <f>T5+AL5</f>
        <v>0</v>
      </c>
      <c r="AN5" s="56"/>
      <c r="AO5" s="57">
        <f>(RANK(AM5,$AM$5:$AM$21))</f>
        <v>1</v>
      </c>
      <c r="AP5" s="45"/>
      <c r="AQ5" s="46"/>
      <c r="AR5" s="46"/>
      <c r="AS5" s="46"/>
      <c r="AT5" s="46"/>
      <c r="AU5" s="46"/>
      <c r="AV5" s="46"/>
      <c r="AW5" s="46"/>
      <c r="AX5" s="46"/>
      <c r="AY5" s="47"/>
      <c r="AZ5" s="50">
        <f t="shared" ref="AZ5:AZ19" si="2">SUM(AP5:AY5)</f>
        <v>0</v>
      </c>
      <c r="BA5" s="51">
        <f>10*AY5+9*AX5+8*AW5+7*AV5+6*AU5+5*AT5+4*AS5+3*AR5+2*AQ5+1*AP5</f>
        <v>0</v>
      </c>
      <c r="BB5" s="4"/>
      <c r="BC5" s="2"/>
      <c r="BD5" s="2"/>
      <c r="BE5" s="85"/>
      <c r="BF5" s="86">
        <f>(10*BB5+8*BC5+6*BD5)-BE5</f>
        <v>0</v>
      </c>
      <c r="BG5" s="74">
        <f>BA5+BF5</f>
        <v>0</v>
      </c>
      <c r="BH5" s="59">
        <f>(RANK(BG5,$BG$5:$BG$21))</f>
        <v>1</v>
      </c>
    </row>
    <row r="6" spans="1:60" ht="18.75" x14ac:dyDescent="0.3">
      <c r="A6" s="39">
        <v>2</v>
      </c>
      <c r="B6" s="40" t="str">
        <f>CELKEM!B6</f>
        <v>Horký Pavel</v>
      </c>
      <c r="C6" s="5"/>
      <c r="D6" s="1"/>
      <c r="E6" s="1"/>
      <c r="F6" s="1"/>
      <c r="G6" s="1"/>
      <c r="H6" s="1"/>
      <c r="I6" s="1"/>
      <c r="J6" s="1"/>
      <c r="K6" s="1"/>
      <c r="L6" s="48"/>
      <c r="M6" s="52">
        <f t="shared" si="0"/>
        <v>0</v>
      </c>
      <c r="N6" s="32">
        <f t="shared" ref="N6:N21" si="3">10*L6+9*K6+8*J6+7*I6+6*H6+5*G6+4*F6+3*E6+2*D6+1*C6</f>
        <v>0</v>
      </c>
      <c r="O6" s="5"/>
      <c r="P6" s="1"/>
      <c r="Q6" s="1"/>
      <c r="R6" s="54"/>
      <c r="S6" s="28">
        <f t="shared" ref="S6:S21" si="4">(10*O6+8*P6+6*Q6)-R6</f>
        <v>0</v>
      </c>
      <c r="T6" s="29">
        <f t="shared" ref="T6:T21" si="5">N6+S6</f>
        <v>0</v>
      </c>
      <c r="U6" s="5"/>
      <c r="V6" s="1"/>
      <c r="W6" s="1"/>
      <c r="X6" s="1"/>
      <c r="Y6" s="1"/>
      <c r="Z6" s="1"/>
      <c r="AA6" s="1"/>
      <c r="AB6" s="1"/>
      <c r="AC6" s="1"/>
      <c r="AD6" s="48"/>
      <c r="AE6" s="52">
        <f t="shared" si="1"/>
        <v>0</v>
      </c>
      <c r="AF6" s="32">
        <f t="shared" ref="AF6:AF21" si="6">U6*1+V6*2+W6*3+X6*4+Y6*5+Z6*6+AA6*7+AB6*8+AC6*9+AD6*10</f>
        <v>0</v>
      </c>
      <c r="AG6" s="5"/>
      <c r="AH6" s="1"/>
      <c r="AI6" s="1"/>
      <c r="AJ6" s="54"/>
      <c r="AK6" s="28">
        <f t="shared" ref="AK6:AK21" si="7">(10*AG6+8*AH6+6*AI6)-AJ6</f>
        <v>0</v>
      </c>
      <c r="AL6" s="29">
        <f t="shared" ref="AL6:AL21" si="8">AF6+AK6</f>
        <v>0</v>
      </c>
      <c r="AM6" s="75">
        <f>T6+AL6</f>
        <v>0</v>
      </c>
      <c r="AN6" s="34"/>
      <c r="AO6" s="35">
        <f t="shared" ref="AO6:AO21" si="9">(RANK(AM6,$AM$5:$AM$21))</f>
        <v>1</v>
      </c>
      <c r="AP6" s="5"/>
      <c r="AQ6" s="1"/>
      <c r="AR6" s="1"/>
      <c r="AS6" s="1"/>
      <c r="AT6" s="1"/>
      <c r="AU6" s="1"/>
      <c r="AV6" s="1"/>
      <c r="AW6" s="1"/>
      <c r="AX6" s="1"/>
      <c r="AY6" s="48"/>
      <c r="AZ6" s="52">
        <f t="shared" si="2"/>
        <v>0</v>
      </c>
      <c r="BA6" s="32">
        <f t="shared" ref="BA6:BA21" si="10">10*AY6+9*AX6+8*AW6+7*AV6+6*AU6+5*AT6+4*AS6+3*AR6+2*AQ6+1*AP6</f>
        <v>0</v>
      </c>
      <c r="BB6" s="5"/>
      <c r="BC6" s="1"/>
      <c r="BD6" s="1"/>
      <c r="BE6" s="54"/>
      <c r="BF6" s="28">
        <f t="shared" ref="BF6:BF21" si="11">(10*BB6+8*BC6+6*BD6)-BE6</f>
        <v>0</v>
      </c>
      <c r="BG6" s="75">
        <f t="shared" ref="BG6:BG21" si="12">BA6+BF6</f>
        <v>0</v>
      </c>
      <c r="BH6" s="59">
        <f t="shared" ref="BH6:BH21" si="13">(RANK(BG6,$BG$5:$BG$21))</f>
        <v>1</v>
      </c>
    </row>
    <row r="7" spans="1:60" ht="18.75" x14ac:dyDescent="0.3">
      <c r="A7" s="39">
        <v>3</v>
      </c>
      <c r="B7" s="40" t="str">
        <f>CELKEM!B7</f>
        <v>Petřík Petr</v>
      </c>
      <c r="C7" s="5"/>
      <c r="D7" s="1"/>
      <c r="E7" s="1"/>
      <c r="F7" s="1"/>
      <c r="G7" s="1"/>
      <c r="H7" s="1"/>
      <c r="I7" s="1"/>
      <c r="J7" s="1"/>
      <c r="K7" s="1"/>
      <c r="L7" s="48"/>
      <c r="M7" s="52">
        <f t="shared" si="0"/>
        <v>0</v>
      </c>
      <c r="N7" s="32">
        <f t="shared" si="3"/>
        <v>0</v>
      </c>
      <c r="O7" s="5"/>
      <c r="P7" s="1"/>
      <c r="Q7" s="1"/>
      <c r="R7" s="54"/>
      <c r="S7" s="28">
        <f t="shared" si="4"/>
        <v>0</v>
      </c>
      <c r="T7" s="29">
        <f t="shared" si="5"/>
        <v>0</v>
      </c>
      <c r="U7" s="5"/>
      <c r="V7" s="1"/>
      <c r="W7" s="1"/>
      <c r="X7" s="1"/>
      <c r="Y7" s="1"/>
      <c r="Z7" s="1"/>
      <c r="AA7" s="1"/>
      <c r="AB7" s="1"/>
      <c r="AC7" s="1"/>
      <c r="AD7" s="48"/>
      <c r="AE7" s="52">
        <f t="shared" si="1"/>
        <v>0</v>
      </c>
      <c r="AF7" s="32">
        <f t="shared" si="6"/>
        <v>0</v>
      </c>
      <c r="AG7" s="5"/>
      <c r="AH7" s="1"/>
      <c r="AI7" s="1"/>
      <c r="AJ7" s="54"/>
      <c r="AK7" s="28">
        <f t="shared" si="7"/>
        <v>0</v>
      </c>
      <c r="AL7" s="29">
        <f t="shared" si="8"/>
        <v>0</v>
      </c>
      <c r="AM7" s="75">
        <f t="shared" ref="AM7:AM20" si="14">T7+AL7</f>
        <v>0</v>
      </c>
      <c r="AN7" s="34"/>
      <c r="AO7" s="35">
        <f t="shared" si="9"/>
        <v>1</v>
      </c>
      <c r="AP7" s="5"/>
      <c r="AQ7" s="1"/>
      <c r="AR7" s="1"/>
      <c r="AS7" s="1"/>
      <c r="AT7" s="1"/>
      <c r="AU7" s="1"/>
      <c r="AV7" s="1"/>
      <c r="AW7" s="1"/>
      <c r="AX7" s="1"/>
      <c r="AY7" s="48"/>
      <c r="AZ7" s="52">
        <f t="shared" si="2"/>
        <v>0</v>
      </c>
      <c r="BA7" s="32">
        <f t="shared" si="10"/>
        <v>0</v>
      </c>
      <c r="BB7" s="5"/>
      <c r="BC7" s="1"/>
      <c r="BD7" s="1"/>
      <c r="BE7" s="54"/>
      <c r="BF7" s="28">
        <f t="shared" si="11"/>
        <v>0</v>
      </c>
      <c r="BG7" s="75">
        <f t="shared" si="12"/>
        <v>0</v>
      </c>
      <c r="BH7" s="59">
        <f t="shared" si="13"/>
        <v>1</v>
      </c>
    </row>
    <row r="8" spans="1:60" ht="18.75" x14ac:dyDescent="0.3">
      <c r="A8" s="39">
        <v>4</v>
      </c>
      <c r="B8" s="40" t="str">
        <f>CELKEM!B8</f>
        <v>Lachman Jakub</v>
      </c>
      <c r="C8" s="5"/>
      <c r="D8" s="1"/>
      <c r="E8" s="1"/>
      <c r="F8" s="1"/>
      <c r="G8" s="1"/>
      <c r="H8" s="1"/>
      <c r="I8" s="1"/>
      <c r="J8" s="1"/>
      <c r="K8" s="1"/>
      <c r="L8" s="48"/>
      <c r="M8" s="52">
        <f t="shared" si="0"/>
        <v>0</v>
      </c>
      <c r="N8" s="32">
        <f t="shared" si="3"/>
        <v>0</v>
      </c>
      <c r="O8" s="5"/>
      <c r="P8" s="1"/>
      <c r="Q8" s="1"/>
      <c r="R8" s="54"/>
      <c r="S8" s="28">
        <f t="shared" si="4"/>
        <v>0</v>
      </c>
      <c r="T8" s="29">
        <f t="shared" si="5"/>
        <v>0</v>
      </c>
      <c r="U8" s="5"/>
      <c r="V8" s="1"/>
      <c r="W8" s="1"/>
      <c r="X8" s="1"/>
      <c r="Y8" s="1"/>
      <c r="Z8" s="1"/>
      <c r="AA8" s="1"/>
      <c r="AB8" s="1"/>
      <c r="AC8" s="1"/>
      <c r="AD8" s="48"/>
      <c r="AE8" s="52">
        <f t="shared" si="1"/>
        <v>0</v>
      </c>
      <c r="AF8" s="32">
        <f t="shared" si="6"/>
        <v>0</v>
      </c>
      <c r="AG8" s="5"/>
      <c r="AH8" s="1"/>
      <c r="AI8" s="1"/>
      <c r="AJ8" s="54"/>
      <c r="AK8" s="28">
        <f t="shared" si="7"/>
        <v>0</v>
      </c>
      <c r="AL8" s="29">
        <f t="shared" si="8"/>
        <v>0</v>
      </c>
      <c r="AM8" s="75">
        <f t="shared" si="14"/>
        <v>0</v>
      </c>
      <c r="AN8" s="34"/>
      <c r="AO8" s="35">
        <f t="shared" si="9"/>
        <v>1</v>
      </c>
      <c r="AP8" s="5"/>
      <c r="AQ8" s="1"/>
      <c r="AR8" s="1"/>
      <c r="AS8" s="1"/>
      <c r="AT8" s="1"/>
      <c r="AU8" s="1"/>
      <c r="AV8" s="1"/>
      <c r="AW8" s="1"/>
      <c r="AX8" s="1"/>
      <c r="AY8" s="48"/>
      <c r="AZ8" s="52">
        <f t="shared" si="2"/>
        <v>0</v>
      </c>
      <c r="BA8" s="32">
        <f t="shared" si="10"/>
        <v>0</v>
      </c>
      <c r="BB8" s="5"/>
      <c r="BC8" s="1"/>
      <c r="BD8" s="1"/>
      <c r="BE8" s="54"/>
      <c r="BF8" s="28">
        <f t="shared" si="11"/>
        <v>0</v>
      </c>
      <c r="BG8" s="75">
        <f t="shared" si="12"/>
        <v>0</v>
      </c>
      <c r="BH8" s="59">
        <f t="shared" si="13"/>
        <v>1</v>
      </c>
    </row>
    <row r="9" spans="1:60" ht="18.75" x14ac:dyDescent="0.3">
      <c r="A9" s="39">
        <v>5</v>
      </c>
      <c r="B9" s="40" t="str">
        <f>CELKEM!B9</f>
        <v>Zicha Pepa</v>
      </c>
      <c r="C9" s="5"/>
      <c r="D9" s="1"/>
      <c r="E9" s="1"/>
      <c r="F9" s="1"/>
      <c r="G9" s="1"/>
      <c r="H9" s="1"/>
      <c r="I9" s="1"/>
      <c r="J9" s="1"/>
      <c r="K9" s="1"/>
      <c r="L9" s="48"/>
      <c r="M9" s="52">
        <f t="shared" si="0"/>
        <v>0</v>
      </c>
      <c r="N9" s="32">
        <f t="shared" si="3"/>
        <v>0</v>
      </c>
      <c r="O9" s="5"/>
      <c r="P9" s="1"/>
      <c r="Q9" s="1"/>
      <c r="R9" s="54"/>
      <c r="S9" s="28">
        <f t="shared" si="4"/>
        <v>0</v>
      </c>
      <c r="T9" s="29">
        <f t="shared" si="5"/>
        <v>0</v>
      </c>
      <c r="U9" s="5"/>
      <c r="V9" s="1"/>
      <c r="W9" s="1"/>
      <c r="X9" s="1"/>
      <c r="Y9" s="1"/>
      <c r="Z9" s="1"/>
      <c r="AA9" s="1"/>
      <c r="AB9" s="1"/>
      <c r="AC9" s="1"/>
      <c r="AD9" s="48"/>
      <c r="AE9" s="52">
        <f t="shared" si="1"/>
        <v>0</v>
      </c>
      <c r="AF9" s="32">
        <f t="shared" si="6"/>
        <v>0</v>
      </c>
      <c r="AG9" s="5"/>
      <c r="AH9" s="1"/>
      <c r="AI9" s="1"/>
      <c r="AJ9" s="54"/>
      <c r="AK9" s="28">
        <f t="shared" si="7"/>
        <v>0</v>
      </c>
      <c r="AL9" s="29">
        <f t="shared" si="8"/>
        <v>0</v>
      </c>
      <c r="AM9" s="75">
        <f t="shared" si="14"/>
        <v>0</v>
      </c>
      <c r="AN9" s="34"/>
      <c r="AO9" s="35">
        <f t="shared" si="9"/>
        <v>1</v>
      </c>
      <c r="AP9" s="5"/>
      <c r="AQ9" s="1"/>
      <c r="AR9" s="1"/>
      <c r="AS9" s="1"/>
      <c r="AT9" s="1"/>
      <c r="AU9" s="1"/>
      <c r="AV9" s="1"/>
      <c r="AW9" s="1"/>
      <c r="AX9" s="1"/>
      <c r="AY9" s="48"/>
      <c r="AZ9" s="52">
        <f t="shared" si="2"/>
        <v>0</v>
      </c>
      <c r="BA9" s="32">
        <f t="shared" si="10"/>
        <v>0</v>
      </c>
      <c r="BB9" s="5"/>
      <c r="BC9" s="1"/>
      <c r="BD9" s="1"/>
      <c r="BE9" s="54"/>
      <c r="BF9" s="28">
        <f t="shared" si="11"/>
        <v>0</v>
      </c>
      <c r="BG9" s="75">
        <f t="shared" si="12"/>
        <v>0</v>
      </c>
      <c r="BH9" s="59">
        <f t="shared" si="13"/>
        <v>1</v>
      </c>
    </row>
    <row r="10" spans="1:60" ht="18.75" x14ac:dyDescent="0.3">
      <c r="A10" s="39">
        <v>6</v>
      </c>
      <c r="B10" s="40" t="str">
        <f>CELKEM!B10</f>
        <v>Pojer Luboš</v>
      </c>
      <c r="C10" s="5"/>
      <c r="D10" s="1"/>
      <c r="E10" s="1"/>
      <c r="F10" s="1"/>
      <c r="G10" s="1"/>
      <c r="H10" s="1"/>
      <c r="I10" s="1"/>
      <c r="J10" s="1"/>
      <c r="K10" s="1"/>
      <c r="L10" s="48"/>
      <c r="M10" s="52">
        <f t="shared" si="0"/>
        <v>0</v>
      </c>
      <c r="N10" s="32">
        <f t="shared" si="3"/>
        <v>0</v>
      </c>
      <c r="O10" s="5"/>
      <c r="P10" s="1"/>
      <c r="Q10" s="1"/>
      <c r="R10" s="54"/>
      <c r="S10" s="28">
        <f t="shared" si="4"/>
        <v>0</v>
      </c>
      <c r="T10" s="29">
        <f t="shared" si="5"/>
        <v>0</v>
      </c>
      <c r="U10" s="5"/>
      <c r="V10" s="1"/>
      <c r="W10" s="1"/>
      <c r="X10" s="1"/>
      <c r="Y10" s="1"/>
      <c r="Z10" s="1"/>
      <c r="AA10" s="1"/>
      <c r="AB10" s="1"/>
      <c r="AC10" s="1"/>
      <c r="AD10" s="48"/>
      <c r="AE10" s="52">
        <f t="shared" si="1"/>
        <v>0</v>
      </c>
      <c r="AF10" s="32">
        <f t="shared" si="6"/>
        <v>0</v>
      </c>
      <c r="AG10" s="5"/>
      <c r="AH10" s="1"/>
      <c r="AI10" s="1"/>
      <c r="AJ10" s="54"/>
      <c r="AK10" s="28">
        <f t="shared" si="7"/>
        <v>0</v>
      </c>
      <c r="AL10" s="29">
        <f t="shared" si="8"/>
        <v>0</v>
      </c>
      <c r="AM10" s="75">
        <f t="shared" si="14"/>
        <v>0</v>
      </c>
      <c r="AN10" s="34"/>
      <c r="AO10" s="35">
        <f t="shared" si="9"/>
        <v>1</v>
      </c>
      <c r="AP10" s="5"/>
      <c r="AQ10" s="1"/>
      <c r="AR10" s="1"/>
      <c r="AS10" s="1"/>
      <c r="AT10" s="1"/>
      <c r="AU10" s="1"/>
      <c r="AV10" s="1"/>
      <c r="AW10" s="1"/>
      <c r="AX10" s="1"/>
      <c r="AY10" s="48"/>
      <c r="AZ10" s="52">
        <f t="shared" si="2"/>
        <v>0</v>
      </c>
      <c r="BA10" s="32">
        <f t="shared" si="10"/>
        <v>0</v>
      </c>
      <c r="BB10" s="5"/>
      <c r="BC10" s="1"/>
      <c r="BD10" s="1"/>
      <c r="BE10" s="54"/>
      <c r="BF10" s="28">
        <f t="shared" si="11"/>
        <v>0</v>
      </c>
      <c r="BG10" s="75">
        <f t="shared" si="12"/>
        <v>0</v>
      </c>
      <c r="BH10" s="59">
        <f t="shared" si="13"/>
        <v>1</v>
      </c>
    </row>
    <row r="11" spans="1:60" ht="18.75" x14ac:dyDescent="0.3">
      <c r="A11" s="39">
        <v>7</v>
      </c>
      <c r="B11" s="40" t="str">
        <f>CELKEM!B11</f>
        <v>Punčochář M.</v>
      </c>
      <c r="C11" s="5"/>
      <c r="D11" s="1"/>
      <c r="E11" s="1"/>
      <c r="F11" s="1"/>
      <c r="G11" s="1"/>
      <c r="H11" s="1"/>
      <c r="I11" s="1"/>
      <c r="J11" s="1"/>
      <c r="K11" s="1"/>
      <c r="L11" s="48"/>
      <c r="M11" s="52">
        <f t="shared" si="0"/>
        <v>0</v>
      </c>
      <c r="N11" s="32">
        <f t="shared" si="3"/>
        <v>0</v>
      </c>
      <c r="O11" s="5"/>
      <c r="P11" s="1"/>
      <c r="Q11" s="1"/>
      <c r="R11" s="54"/>
      <c r="S11" s="28">
        <f t="shared" si="4"/>
        <v>0</v>
      </c>
      <c r="T11" s="29">
        <f t="shared" si="5"/>
        <v>0</v>
      </c>
      <c r="U11" s="5"/>
      <c r="V11" s="1"/>
      <c r="W11" s="1"/>
      <c r="X11" s="1"/>
      <c r="Y11" s="1"/>
      <c r="Z11" s="1"/>
      <c r="AA11" s="1"/>
      <c r="AB11" s="1"/>
      <c r="AC11" s="1"/>
      <c r="AD11" s="48"/>
      <c r="AE11" s="52">
        <f t="shared" si="1"/>
        <v>0</v>
      </c>
      <c r="AF11" s="32">
        <f t="shared" si="6"/>
        <v>0</v>
      </c>
      <c r="AG11" s="5"/>
      <c r="AH11" s="1"/>
      <c r="AI11" s="1"/>
      <c r="AJ11" s="54"/>
      <c r="AK11" s="28">
        <f t="shared" si="7"/>
        <v>0</v>
      </c>
      <c r="AL11" s="29">
        <f t="shared" si="8"/>
        <v>0</v>
      </c>
      <c r="AM11" s="75">
        <f t="shared" si="14"/>
        <v>0</v>
      </c>
      <c r="AN11" s="34"/>
      <c r="AO11" s="35">
        <f t="shared" si="9"/>
        <v>1</v>
      </c>
      <c r="AP11" s="5"/>
      <c r="AQ11" s="1"/>
      <c r="AR11" s="1"/>
      <c r="AS11" s="1"/>
      <c r="AT11" s="1"/>
      <c r="AU11" s="1"/>
      <c r="AV11" s="1"/>
      <c r="AW11" s="1"/>
      <c r="AX11" s="1"/>
      <c r="AY11" s="48"/>
      <c r="AZ11" s="52">
        <f t="shared" si="2"/>
        <v>0</v>
      </c>
      <c r="BA11" s="32">
        <f t="shared" si="10"/>
        <v>0</v>
      </c>
      <c r="BB11" s="5"/>
      <c r="BC11" s="1"/>
      <c r="BD11" s="1"/>
      <c r="BE11" s="54"/>
      <c r="BF11" s="28">
        <f t="shared" si="11"/>
        <v>0</v>
      </c>
      <c r="BG11" s="75">
        <f t="shared" si="12"/>
        <v>0</v>
      </c>
      <c r="BH11" s="59">
        <f t="shared" si="13"/>
        <v>1</v>
      </c>
    </row>
    <row r="12" spans="1:60" ht="18.75" x14ac:dyDescent="0.3">
      <c r="A12" s="39">
        <v>8</v>
      </c>
      <c r="B12" s="40" t="str">
        <f>CELKEM!B12</f>
        <v>Jirásek Petr</v>
      </c>
      <c r="C12" s="5"/>
      <c r="D12" s="1"/>
      <c r="E12" s="1"/>
      <c r="F12" s="1"/>
      <c r="G12" s="1"/>
      <c r="H12" s="1"/>
      <c r="I12" s="1"/>
      <c r="J12" s="1"/>
      <c r="K12" s="1"/>
      <c r="L12" s="48"/>
      <c r="M12" s="52">
        <f t="shared" si="0"/>
        <v>0</v>
      </c>
      <c r="N12" s="32">
        <f t="shared" si="3"/>
        <v>0</v>
      </c>
      <c r="O12" s="5"/>
      <c r="P12" s="1"/>
      <c r="Q12" s="1"/>
      <c r="R12" s="54"/>
      <c r="S12" s="28">
        <f t="shared" si="4"/>
        <v>0</v>
      </c>
      <c r="T12" s="29">
        <f t="shared" si="5"/>
        <v>0</v>
      </c>
      <c r="U12" s="5"/>
      <c r="V12" s="1"/>
      <c r="W12" s="1"/>
      <c r="X12" s="1"/>
      <c r="Y12" s="1"/>
      <c r="Z12" s="1"/>
      <c r="AA12" s="1"/>
      <c r="AB12" s="1"/>
      <c r="AC12" s="1"/>
      <c r="AD12" s="48"/>
      <c r="AE12" s="52">
        <f t="shared" si="1"/>
        <v>0</v>
      </c>
      <c r="AF12" s="32">
        <f t="shared" si="6"/>
        <v>0</v>
      </c>
      <c r="AG12" s="5"/>
      <c r="AH12" s="1"/>
      <c r="AI12" s="1"/>
      <c r="AJ12" s="54"/>
      <c r="AK12" s="28">
        <f t="shared" si="7"/>
        <v>0</v>
      </c>
      <c r="AL12" s="29">
        <f t="shared" si="8"/>
        <v>0</v>
      </c>
      <c r="AM12" s="75">
        <f t="shared" si="14"/>
        <v>0</v>
      </c>
      <c r="AN12" s="34"/>
      <c r="AO12" s="35">
        <f t="shared" si="9"/>
        <v>1</v>
      </c>
      <c r="AP12" s="5"/>
      <c r="AQ12" s="1"/>
      <c r="AR12" s="1"/>
      <c r="AS12" s="1"/>
      <c r="AT12" s="1"/>
      <c r="AU12" s="1"/>
      <c r="AV12" s="1"/>
      <c r="AW12" s="1"/>
      <c r="AX12" s="1"/>
      <c r="AY12" s="48"/>
      <c r="AZ12" s="52">
        <f t="shared" si="2"/>
        <v>0</v>
      </c>
      <c r="BA12" s="32">
        <f t="shared" si="10"/>
        <v>0</v>
      </c>
      <c r="BB12" s="5"/>
      <c r="BC12" s="1"/>
      <c r="BD12" s="1"/>
      <c r="BE12" s="54"/>
      <c r="BF12" s="28">
        <f t="shared" si="11"/>
        <v>0</v>
      </c>
      <c r="BG12" s="75">
        <f t="shared" si="12"/>
        <v>0</v>
      </c>
      <c r="BH12" s="59">
        <f t="shared" si="13"/>
        <v>1</v>
      </c>
    </row>
    <row r="13" spans="1:60" ht="18.75" x14ac:dyDescent="0.3">
      <c r="A13" s="39">
        <v>9</v>
      </c>
      <c r="B13" s="40" t="str">
        <f>CELKEM!B13</f>
        <v>Kršňák Jiří</v>
      </c>
      <c r="C13" s="5"/>
      <c r="D13" s="1"/>
      <c r="E13" s="1"/>
      <c r="F13" s="1"/>
      <c r="G13" s="1"/>
      <c r="H13" s="1"/>
      <c r="I13" s="1"/>
      <c r="J13" s="1"/>
      <c r="K13" s="1"/>
      <c r="L13" s="48"/>
      <c r="M13" s="52">
        <f t="shared" si="0"/>
        <v>0</v>
      </c>
      <c r="N13" s="32">
        <f t="shared" si="3"/>
        <v>0</v>
      </c>
      <c r="O13" s="5"/>
      <c r="P13" s="1"/>
      <c r="Q13" s="1"/>
      <c r="R13" s="54"/>
      <c r="S13" s="28">
        <f t="shared" si="4"/>
        <v>0</v>
      </c>
      <c r="T13" s="29">
        <f t="shared" si="5"/>
        <v>0</v>
      </c>
      <c r="U13" s="5"/>
      <c r="V13" s="1"/>
      <c r="W13" s="1"/>
      <c r="X13" s="1"/>
      <c r="Y13" s="1"/>
      <c r="Z13" s="1"/>
      <c r="AA13" s="1"/>
      <c r="AB13" s="1"/>
      <c r="AC13" s="1"/>
      <c r="AD13" s="48"/>
      <c r="AE13" s="52">
        <f t="shared" si="1"/>
        <v>0</v>
      </c>
      <c r="AF13" s="32">
        <f t="shared" si="6"/>
        <v>0</v>
      </c>
      <c r="AG13" s="5"/>
      <c r="AH13" s="1"/>
      <c r="AI13" s="1"/>
      <c r="AJ13" s="54"/>
      <c r="AK13" s="28">
        <f t="shared" si="7"/>
        <v>0</v>
      </c>
      <c r="AL13" s="29">
        <f t="shared" si="8"/>
        <v>0</v>
      </c>
      <c r="AM13" s="75">
        <f t="shared" si="14"/>
        <v>0</v>
      </c>
      <c r="AN13" s="34"/>
      <c r="AO13" s="35">
        <f t="shared" si="9"/>
        <v>1</v>
      </c>
      <c r="AP13" s="5"/>
      <c r="AQ13" s="1"/>
      <c r="AR13" s="1"/>
      <c r="AS13" s="1"/>
      <c r="AT13" s="1"/>
      <c r="AU13" s="1"/>
      <c r="AV13" s="1"/>
      <c r="AW13" s="1"/>
      <c r="AX13" s="1"/>
      <c r="AY13" s="48"/>
      <c r="AZ13" s="52">
        <f t="shared" si="2"/>
        <v>0</v>
      </c>
      <c r="BA13" s="32">
        <f t="shared" si="10"/>
        <v>0</v>
      </c>
      <c r="BB13" s="5"/>
      <c r="BC13" s="1"/>
      <c r="BD13" s="1"/>
      <c r="BE13" s="54"/>
      <c r="BF13" s="28">
        <f t="shared" si="11"/>
        <v>0</v>
      </c>
      <c r="BG13" s="75">
        <f t="shared" si="12"/>
        <v>0</v>
      </c>
      <c r="BH13" s="59">
        <f t="shared" si="13"/>
        <v>1</v>
      </c>
    </row>
    <row r="14" spans="1:60" ht="18.75" x14ac:dyDescent="0.3">
      <c r="A14" s="39">
        <v>10</v>
      </c>
      <c r="B14" s="40" t="str">
        <f>CELKEM!B14</f>
        <v>Kup Víťa</v>
      </c>
      <c r="C14" s="5"/>
      <c r="D14" s="1"/>
      <c r="E14" s="1"/>
      <c r="F14" s="1"/>
      <c r="G14" s="1"/>
      <c r="H14" s="1"/>
      <c r="I14" s="1"/>
      <c r="J14" s="1"/>
      <c r="K14" s="1"/>
      <c r="L14" s="48"/>
      <c r="M14" s="52">
        <f t="shared" si="0"/>
        <v>0</v>
      </c>
      <c r="N14" s="32">
        <f t="shared" si="3"/>
        <v>0</v>
      </c>
      <c r="O14" s="5"/>
      <c r="P14" s="1"/>
      <c r="Q14" s="1"/>
      <c r="R14" s="54"/>
      <c r="S14" s="28">
        <f t="shared" si="4"/>
        <v>0</v>
      </c>
      <c r="T14" s="29">
        <f t="shared" si="5"/>
        <v>0</v>
      </c>
      <c r="U14" s="5"/>
      <c r="V14" s="1"/>
      <c r="W14" s="1"/>
      <c r="X14" s="1"/>
      <c r="Y14" s="1"/>
      <c r="Z14" s="1"/>
      <c r="AA14" s="1"/>
      <c r="AB14" s="1"/>
      <c r="AC14" s="1"/>
      <c r="AD14" s="48"/>
      <c r="AE14" s="52">
        <f t="shared" si="1"/>
        <v>0</v>
      </c>
      <c r="AF14" s="32">
        <f t="shared" si="6"/>
        <v>0</v>
      </c>
      <c r="AG14" s="5"/>
      <c r="AH14" s="1"/>
      <c r="AI14" s="1"/>
      <c r="AJ14" s="54"/>
      <c r="AK14" s="28">
        <f t="shared" si="7"/>
        <v>0</v>
      </c>
      <c r="AL14" s="29">
        <f t="shared" si="8"/>
        <v>0</v>
      </c>
      <c r="AM14" s="75">
        <f t="shared" si="14"/>
        <v>0</v>
      </c>
      <c r="AN14" s="34"/>
      <c r="AO14" s="35">
        <f t="shared" si="9"/>
        <v>1</v>
      </c>
      <c r="AP14" s="5"/>
      <c r="AQ14" s="1"/>
      <c r="AR14" s="1"/>
      <c r="AS14" s="1"/>
      <c r="AT14" s="1"/>
      <c r="AU14" s="1"/>
      <c r="AV14" s="1"/>
      <c r="AW14" s="1"/>
      <c r="AX14" s="1"/>
      <c r="AY14" s="48"/>
      <c r="AZ14" s="52">
        <f t="shared" si="2"/>
        <v>0</v>
      </c>
      <c r="BA14" s="32">
        <f t="shared" si="10"/>
        <v>0</v>
      </c>
      <c r="BB14" s="5"/>
      <c r="BC14" s="1"/>
      <c r="BD14" s="1"/>
      <c r="BE14" s="54"/>
      <c r="BF14" s="28">
        <f t="shared" si="11"/>
        <v>0</v>
      </c>
      <c r="BG14" s="75">
        <f t="shared" si="12"/>
        <v>0</v>
      </c>
      <c r="BH14" s="59">
        <f t="shared" si="13"/>
        <v>1</v>
      </c>
    </row>
    <row r="15" spans="1:60" ht="18.75" x14ac:dyDescent="0.3">
      <c r="A15" s="39">
        <v>11</v>
      </c>
      <c r="B15" s="40" t="str">
        <f>CELKEM!B15</f>
        <v>Chaloupecký P.</v>
      </c>
      <c r="C15" s="5"/>
      <c r="D15" s="1"/>
      <c r="E15" s="1"/>
      <c r="F15" s="1"/>
      <c r="G15" s="1"/>
      <c r="H15" s="1"/>
      <c r="I15" s="1"/>
      <c r="J15" s="1"/>
      <c r="K15" s="1"/>
      <c r="L15" s="48"/>
      <c r="M15" s="52">
        <f t="shared" si="0"/>
        <v>0</v>
      </c>
      <c r="N15" s="32">
        <f t="shared" si="3"/>
        <v>0</v>
      </c>
      <c r="O15" s="5"/>
      <c r="P15" s="1"/>
      <c r="Q15" s="1"/>
      <c r="R15" s="54"/>
      <c r="S15" s="28">
        <f t="shared" si="4"/>
        <v>0</v>
      </c>
      <c r="T15" s="29">
        <f t="shared" si="5"/>
        <v>0</v>
      </c>
      <c r="U15" s="5"/>
      <c r="V15" s="1"/>
      <c r="W15" s="1"/>
      <c r="X15" s="1"/>
      <c r="Y15" s="1"/>
      <c r="Z15" s="1"/>
      <c r="AA15" s="1"/>
      <c r="AB15" s="1"/>
      <c r="AC15" s="1"/>
      <c r="AD15" s="48"/>
      <c r="AE15" s="52">
        <f t="shared" si="1"/>
        <v>0</v>
      </c>
      <c r="AF15" s="32">
        <f t="shared" si="6"/>
        <v>0</v>
      </c>
      <c r="AG15" s="5"/>
      <c r="AH15" s="1"/>
      <c r="AI15" s="1"/>
      <c r="AJ15" s="54"/>
      <c r="AK15" s="28">
        <f t="shared" si="7"/>
        <v>0</v>
      </c>
      <c r="AL15" s="29">
        <f t="shared" si="8"/>
        <v>0</v>
      </c>
      <c r="AM15" s="75">
        <f t="shared" si="14"/>
        <v>0</v>
      </c>
      <c r="AN15" s="34"/>
      <c r="AO15" s="35">
        <f t="shared" si="9"/>
        <v>1</v>
      </c>
      <c r="AP15" s="5"/>
      <c r="AQ15" s="1"/>
      <c r="AR15" s="1"/>
      <c r="AS15" s="1"/>
      <c r="AT15" s="1"/>
      <c r="AU15" s="1"/>
      <c r="AV15" s="1"/>
      <c r="AW15" s="1"/>
      <c r="AX15" s="1"/>
      <c r="AY15" s="48"/>
      <c r="AZ15" s="52">
        <f t="shared" si="2"/>
        <v>0</v>
      </c>
      <c r="BA15" s="32">
        <f t="shared" si="10"/>
        <v>0</v>
      </c>
      <c r="BB15" s="5"/>
      <c r="BC15" s="1"/>
      <c r="BD15" s="1"/>
      <c r="BE15" s="54"/>
      <c r="BF15" s="28">
        <f t="shared" si="11"/>
        <v>0</v>
      </c>
      <c r="BG15" s="75">
        <f t="shared" si="12"/>
        <v>0</v>
      </c>
      <c r="BH15" s="59">
        <f t="shared" si="13"/>
        <v>1</v>
      </c>
    </row>
    <row r="16" spans="1:60" ht="18.75" x14ac:dyDescent="0.3">
      <c r="A16" s="39">
        <v>12</v>
      </c>
      <c r="B16" s="40" t="str">
        <f>CELKEM!B16</f>
        <v>Dejdar Josef</v>
      </c>
      <c r="C16" s="5"/>
      <c r="D16" s="1"/>
      <c r="E16" s="1"/>
      <c r="F16" s="1"/>
      <c r="G16" s="1"/>
      <c r="H16" s="1"/>
      <c r="I16" s="1"/>
      <c r="J16" s="1"/>
      <c r="K16" s="1"/>
      <c r="L16" s="48"/>
      <c r="M16" s="52">
        <f t="shared" si="0"/>
        <v>0</v>
      </c>
      <c r="N16" s="32">
        <f t="shared" si="3"/>
        <v>0</v>
      </c>
      <c r="O16" s="5"/>
      <c r="P16" s="1"/>
      <c r="Q16" s="1"/>
      <c r="R16" s="54"/>
      <c r="S16" s="28">
        <f t="shared" si="4"/>
        <v>0</v>
      </c>
      <c r="T16" s="29">
        <f t="shared" si="5"/>
        <v>0</v>
      </c>
      <c r="U16" s="5"/>
      <c r="V16" s="1"/>
      <c r="W16" s="1"/>
      <c r="X16" s="1"/>
      <c r="Y16" s="1"/>
      <c r="Z16" s="1"/>
      <c r="AA16" s="1"/>
      <c r="AB16" s="1"/>
      <c r="AC16" s="1"/>
      <c r="AD16" s="48"/>
      <c r="AE16" s="52">
        <f t="shared" si="1"/>
        <v>0</v>
      </c>
      <c r="AF16" s="32">
        <f t="shared" si="6"/>
        <v>0</v>
      </c>
      <c r="AG16" s="5"/>
      <c r="AH16" s="1"/>
      <c r="AI16" s="1"/>
      <c r="AJ16" s="54"/>
      <c r="AK16" s="28">
        <f t="shared" si="7"/>
        <v>0</v>
      </c>
      <c r="AL16" s="29">
        <f t="shared" si="8"/>
        <v>0</v>
      </c>
      <c r="AM16" s="75">
        <f t="shared" si="14"/>
        <v>0</v>
      </c>
      <c r="AN16" s="34"/>
      <c r="AO16" s="35">
        <f t="shared" si="9"/>
        <v>1</v>
      </c>
      <c r="AP16" s="5"/>
      <c r="AQ16" s="1"/>
      <c r="AR16" s="1"/>
      <c r="AS16" s="1"/>
      <c r="AT16" s="1"/>
      <c r="AU16" s="1"/>
      <c r="AV16" s="1"/>
      <c r="AW16" s="1"/>
      <c r="AX16" s="1"/>
      <c r="AY16" s="48"/>
      <c r="AZ16" s="52">
        <f t="shared" si="2"/>
        <v>0</v>
      </c>
      <c r="BA16" s="32">
        <f t="shared" si="10"/>
        <v>0</v>
      </c>
      <c r="BB16" s="5"/>
      <c r="BC16" s="1"/>
      <c r="BD16" s="1"/>
      <c r="BE16" s="54"/>
      <c r="BF16" s="28">
        <f t="shared" si="11"/>
        <v>0</v>
      </c>
      <c r="BG16" s="75">
        <f t="shared" si="12"/>
        <v>0</v>
      </c>
      <c r="BH16" s="59">
        <f t="shared" si="13"/>
        <v>1</v>
      </c>
    </row>
    <row r="17" spans="1:60" ht="18.75" x14ac:dyDescent="0.3">
      <c r="A17" s="39">
        <v>13</v>
      </c>
      <c r="B17" s="40" t="str">
        <f>CELKEM!B17</f>
        <v>Dědič Jirka</v>
      </c>
      <c r="C17" s="5"/>
      <c r="D17" s="1"/>
      <c r="E17" s="1"/>
      <c r="F17" s="1"/>
      <c r="G17" s="1"/>
      <c r="H17" s="1"/>
      <c r="I17" s="1"/>
      <c r="J17" s="1"/>
      <c r="K17" s="1"/>
      <c r="L17" s="48"/>
      <c r="M17" s="52">
        <f t="shared" si="0"/>
        <v>0</v>
      </c>
      <c r="N17" s="32">
        <f t="shared" si="3"/>
        <v>0</v>
      </c>
      <c r="O17" s="5"/>
      <c r="P17" s="1"/>
      <c r="Q17" s="1"/>
      <c r="R17" s="54"/>
      <c r="S17" s="28">
        <f t="shared" si="4"/>
        <v>0</v>
      </c>
      <c r="T17" s="29">
        <f t="shared" si="5"/>
        <v>0</v>
      </c>
      <c r="U17" s="5"/>
      <c r="V17" s="1"/>
      <c r="W17" s="1"/>
      <c r="X17" s="1"/>
      <c r="Y17" s="1"/>
      <c r="Z17" s="1"/>
      <c r="AA17" s="1"/>
      <c r="AB17" s="1"/>
      <c r="AC17" s="1"/>
      <c r="AD17" s="48"/>
      <c r="AE17" s="52">
        <f t="shared" si="1"/>
        <v>0</v>
      </c>
      <c r="AF17" s="32">
        <f t="shared" si="6"/>
        <v>0</v>
      </c>
      <c r="AG17" s="5"/>
      <c r="AH17" s="1"/>
      <c r="AI17" s="1"/>
      <c r="AJ17" s="54"/>
      <c r="AK17" s="28">
        <f t="shared" si="7"/>
        <v>0</v>
      </c>
      <c r="AL17" s="29">
        <f t="shared" si="8"/>
        <v>0</v>
      </c>
      <c r="AM17" s="75">
        <f t="shared" si="14"/>
        <v>0</v>
      </c>
      <c r="AN17" s="34"/>
      <c r="AO17" s="35">
        <f t="shared" si="9"/>
        <v>1</v>
      </c>
      <c r="AP17" s="5"/>
      <c r="AQ17" s="1"/>
      <c r="AR17" s="1"/>
      <c r="AS17" s="1"/>
      <c r="AT17" s="1"/>
      <c r="AU17" s="1"/>
      <c r="AV17" s="1"/>
      <c r="AW17" s="1"/>
      <c r="AX17" s="1"/>
      <c r="AY17" s="48"/>
      <c r="AZ17" s="52">
        <f t="shared" si="2"/>
        <v>0</v>
      </c>
      <c r="BA17" s="32">
        <f t="shared" si="10"/>
        <v>0</v>
      </c>
      <c r="BB17" s="5"/>
      <c r="BC17" s="1"/>
      <c r="BD17" s="1"/>
      <c r="BE17" s="54"/>
      <c r="BF17" s="28">
        <f t="shared" si="11"/>
        <v>0</v>
      </c>
      <c r="BG17" s="75">
        <f t="shared" si="12"/>
        <v>0</v>
      </c>
      <c r="BH17" s="59">
        <f t="shared" si="13"/>
        <v>1</v>
      </c>
    </row>
    <row r="18" spans="1:60" ht="18.75" x14ac:dyDescent="0.3">
      <c r="A18" s="39">
        <v>14</v>
      </c>
      <c r="B18" s="40" t="str">
        <f>CELKEM!B18</f>
        <v>Kršňák David</v>
      </c>
      <c r="C18" s="5"/>
      <c r="D18" s="1"/>
      <c r="E18" s="1"/>
      <c r="F18" s="1"/>
      <c r="G18" s="1"/>
      <c r="H18" s="1"/>
      <c r="I18" s="1"/>
      <c r="J18" s="1"/>
      <c r="K18" s="1"/>
      <c r="L18" s="48"/>
      <c r="M18" s="52">
        <f t="shared" si="0"/>
        <v>0</v>
      </c>
      <c r="N18" s="32">
        <f t="shared" si="3"/>
        <v>0</v>
      </c>
      <c r="O18" s="5"/>
      <c r="P18" s="1"/>
      <c r="Q18" s="1"/>
      <c r="R18" s="54"/>
      <c r="S18" s="28">
        <f t="shared" si="4"/>
        <v>0</v>
      </c>
      <c r="T18" s="29">
        <f t="shared" si="5"/>
        <v>0</v>
      </c>
      <c r="U18" s="5"/>
      <c r="V18" s="1"/>
      <c r="W18" s="1"/>
      <c r="X18" s="1"/>
      <c r="Y18" s="1"/>
      <c r="Z18" s="1"/>
      <c r="AA18" s="1"/>
      <c r="AB18" s="1"/>
      <c r="AC18" s="1"/>
      <c r="AD18" s="48"/>
      <c r="AE18" s="52">
        <f t="shared" si="1"/>
        <v>0</v>
      </c>
      <c r="AF18" s="32">
        <f t="shared" si="6"/>
        <v>0</v>
      </c>
      <c r="AG18" s="5"/>
      <c r="AH18" s="1"/>
      <c r="AI18" s="1"/>
      <c r="AJ18" s="54"/>
      <c r="AK18" s="28">
        <f t="shared" si="7"/>
        <v>0</v>
      </c>
      <c r="AL18" s="29">
        <f t="shared" si="8"/>
        <v>0</v>
      </c>
      <c r="AM18" s="75">
        <f t="shared" si="14"/>
        <v>0</v>
      </c>
      <c r="AN18" s="34"/>
      <c r="AO18" s="35">
        <f t="shared" si="9"/>
        <v>1</v>
      </c>
      <c r="AP18" s="5"/>
      <c r="AQ18" s="1"/>
      <c r="AR18" s="1"/>
      <c r="AS18" s="1"/>
      <c r="AT18" s="1"/>
      <c r="AU18" s="1"/>
      <c r="AV18" s="1"/>
      <c r="AW18" s="1"/>
      <c r="AX18" s="1"/>
      <c r="AY18" s="48"/>
      <c r="AZ18" s="52">
        <f t="shared" si="2"/>
        <v>0</v>
      </c>
      <c r="BA18" s="32">
        <f t="shared" si="10"/>
        <v>0</v>
      </c>
      <c r="BB18" s="5"/>
      <c r="BC18" s="1"/>
      <c r="BD18" s="1"/>
      <c r="BE18" s="54"/>
      <c r="BF18" s="28">
        <f t="shared" si="11"/>
        <v>0</v>
      </c>
      <c r="BG18" s="75">
        <f t="shared" si="12"/>
        <v>0</v>
      </c>
      <c r="BH18" s="59">
        <f t="shared" si="13"/>
        <v>1</v>
      </c>
    </row>
    <row r="19" spans="1:60" ht="18.75" x14ac:dyDescent="0.3">
      <c r="A19" s="39">
        <v>15</v>
      </c>
      <c r="B19" s="40" t="str">
        <f>CELKEM!B19</f>
        <v>Hrádek Martin</v>
      </c>
      <c r="C19" s="5"/>
      <c r="D19" s="1"/>
      <c r="E19" s="1"/>
      <c r="F19" s="1"/>
      <c r="G19" s="1"/>
      <c r="H19" s="1"/>
      <c r="I19" s="1"/>
      <c r="J19" s="1"/>
      <c r="K19" s="1"/>
      <c r="L19" s="48"/>
      <c r="M19" s="52">
        <f t="shared" si="0"/>
        <v>0</v>
      </c>
      <c r="N19" s="32">
        <f t="shared" si="3"/>
        <v>0</v>
      </c>
      <c r="O19" s="5"/>
      <c r="P19" s="1"/>
      <c r="Q19" s="1"/>
      <c r="R19" s="54"/>
      <c r="S19" s="28">
        <f t="shared" si="4"/>
        <v>0</v>
      </c>
      <c r="T19" s="29">
        <f t="shared" si="5"/>
        <v>0</v>
      </c>
      <c r="U19" s="5"/>
      <c r="V19" s="1"/>
      <c r="W19" s="1"/>
      <c r="X19" s="1"/>
      <c r="Y19" s="1"/>
      <c r="Z19" s="1"/>
      <c r="AA19" s="1"/>
      <c r="AB19" s="1"/>
      <c r="AC19" s="1"/>
      <c r="AD19" s="48"/>
      <c r="AE19" s="52">
        <f t="shared" si="1"/>
        <v>0</v>
      </c>
      <c r="AF19" s="32">
        <f t="shared" si="6"/>
        <v>0</v>
      </c>
      <c r="AG19" s="5"/>
      <c r="AH19" s="1"/>
      <c r="AI19" s="1"/>
      <c r="AJ19" s="54"/>
      <c r="AK19" s="28">
        <f t="shared" si="7"/>
        <v>0</v>
      </c>
      <c r="AL19" s="29">
        <f t="shared" si="8"/>
        <v>0</v>
      </c>
      <c r="AM19" s="75">
        <f t="shared" si="14"/>
        <v>0</v>
      </c>
      <c r="AN19" s="34"/>
      <c r="AO19" s="35">
        <f t="shared" si="9"/>
        <v>1</v>
      </c>
      <c r="AP19" s="5"/>
      <c r="AQ19" s="1"/>
      <c r="AR19" s="1"/>
      <c r="AS19" s="1"/>
      <c r="AT19" s="1"/>
      <c r="AU19" s="1"/>
      <c r="AV19" s="1"/>
      <c r="AW19" s="1"/>
      <c r="AX19" s="1"/>
      <c r="AY19" s="48"/>
      <c r="AZ19" s="52">
        <f t="shared" si="2"/>
        <v>0</v>
      </c>
      <c r="BA19" s="32">
        <f t="shared" si="10"/>
        <v>0</v>
      </c>
      <c r="BB19" s="5"/>
      <c r="BC19" s="1"/>
      <c r="BD19" s="1"/>
      <c r="BE19" s="54"/>
      <c r="BF19" s="28">
        <f t="shared" si="11"/>
        <v>0</v>
      </c>
      <c r="BG19" s="75">
        <f t="shared" si="12"/>
        <v>0</v>
      </c>
      <c r="BH19" s="59">
        <f t="shared" si="13"/>
        <v>1</v>
      </c>
    </row>
    <row r="20" spans="1:60" ht="18.75" x14ac:dyDescent="0.3">
      <c r="A20" s="39">
        <v>16</v>
      </c>
      <c r="B20" s="40">
        <f>CELKEM!B20</f>
        <v>0</v>
      </c>
      <c r="C20" s="5"/>
      <c r="D20" s="1"/>
      <c r="E20" s="1"/>
      <c r="F20" s="1"/>
      <c r="G20" s="1"/>
      <c r="H20" s="1"/>
      <c r="I20" s="1"/>
      <c r="J20" s="1"/>
      <c r="K20" s="1"/>
      <c r="L20" s="48"/>
      <c r="M20" s="52">
        <f t="shared" si="0"/>
        <v>0</v>
      </c>
      <c r="N20" s="32">
        <f t="shared" si="3"/>
        <v>0</v>
      </c>
      <c r="O20" s="5"/>
      <c r="P20" s="1"/>
      <c r="Q20" s="1"/>
      <c r="R20" s="54"/>
      <c r="S20" s="28">
        <f t="shared" si="4"/>
        <v>0</v>
      </c>
      <c r="T20" s="29">
        <f t="shared" si="5"/>
        <v>0</v>
      </c>
      <c r="U20" s="5"/>
      <c r="V20" s="1"/>
      <c r="W20" s="1"/>
      <c r="X20" s="1"/>
      <c r="Y20" s="1"/>
      <c r="Z20" s="1"/>
      <c r="AA20" s="1"/>
      <c r="AB20" s="1"/>
      <c r="AC20" s="1"/>
      <c r="AD20" s="48"/>
      <c r="AE20" s="52">
        <f t="shared" si="1"/>
        <v>0</v>
      </c>
      <c r="AF20" s="32">
        <f t="shared" si="6"/>
        <v>0</v>
      </c>
      <c r="AG20" s="5"/>
      <c r="AH20" s="1"/>
      <c r="AI20" s="1"/>
      <c r="AJ20" s="54"/>
      <c r="AK20" s="28">
        <f t="shared" si="7"/>
        <v>0</v>
      </c>
      <c r="AL20" s="29">
        <f t="shared" si="8"/>
        <v>0</v>
      </c>
      <c r="AM20" s="75">
        <f t="shared" si="14"/>
        <v>0</v>
      </c>
      <c r="AN20" s="34"/>
      <c r="AO20" s="35">
        <f t="shared" si="9"/>
        <v>1</v>
      </c>
      <c r="AP20" s="5"/>
      <c r="AQ20" s="1"/>
      <c r="AR20" s="1"/>
      <c r="AS20" s="1"/>
      <c r="AT20" s="1"/>
      <c r="AU20" s="1"/>
      <c r="AV20" s="1"/>
      <c r="AW20" s="1"/>
      <c r="AX20" s="1"/>
      <c r="AY20" s="48"/>
      <c r="AZ20" s="52">
        <f t="shared" ref="AZ20:AZ21" si="15">SUM(AP20:AY20)</f>
        <v>0</v>
      </c>
      <c r="BA20" s="32">
        <f t="shared" si="10"/>
        <v>0</v>
      </c>
      <c r="BB20" s="5"/>
      <c r="BC20" s="1"/>
      <c r="BD20" s="1"/>
      <c r="BE20" s="54"/>
      <c r="BF20" s="28">
        <f t="shared" si="11"/>
        <v>0</v>
      </c>
      <c r="BG20" s="75">
        <f t="shared" si="12"/>
        <v>0</v>
      </c>
      <c r="BH20" s="59">
        <f t="shared" si="13"/>
        <v>1</v>
      </c>
    </row>
    <row r="21" spans="1:60" ht="19.5" thickBot="1" x14ac:dyDescent="0.35">
      <c r="A21" s="41">
        <v>17</v>
      </c>
      <c r="B21" s="42">
        <f>CELKEM!B21</f>
        <v>0</v>
      </c>
      <c r="C21" s="6"/>
      <c r="D21" s="7"/>
      <c r="E21" s="7"/>
      <c r="F21" s="7"/>
      <c r="G21" s="7"/>
      <c r="H21" s="7"/>
      <c r="I21" s="7"/>
      <c r="J21" s="7"/>
      <c r="K21" s="7"/>
      <c r="L21" s="49"/>
      <c r="M21" s="53">
        <f t="shared" si="0"/>
        <v>0</v>
      </c>
      <c r="N21" s="33">
        <f t="shared" si="3"/>
        <v>0</v>
      </c>
      <c r="O21" s="6"/>
      <c r="P21" s="7"/>
      <c r="Q21" s="7"/>
      <c r="R21" s="55"/>
      <c r="S21" s="30">
        <f t="shared" si="4"/>
        <v>0</v>
      </c>
      <c r="T21" s="31">
        <f t="shared" si="5"/>
        <v>0</v>
      </c>
      <c r="U21" s="6"/>
      <c r="V21" s="7"/>
      <c r="W21" s="7"/>
      <c r="X21" s="7"/>
      <c r="Y21" s="7"/>
      <c r="Z21" s="7"/>
      <c r="AA21" s="7"/>
      <c r="AB21" s="7"/>
      <c r="AC21" s="7"/>
      <c r="AD21" s="49"/>
      <c r="AE21" s="53">
        <f t="shared" si="1"/>
        <v>0</v>
      </c>
      <c r="AF21" s="33">
        <f t="shared" si="6"/>
        <v>0</v>
      </c>
      <c r="AG21" s="6"/>
      <c r="AH21" s="7"/>
      <c r="AI21" s="7"/>
      <c r="AJ21" s="55"/>
      <c r="AK21" s="30">
        <f t="shared" si="7"/>
        <v>0</v>
      </c>
      <c r="AL21" s="31">
        <f t="shared" si="8"/>
        <v>0</v>
      </c>
      <c r="AM21" s="76">
        <f>T21+AL21</f>
        <v>0</v>
      </c>
      <c r="AN21" s="58"/>
      <c r="AO21" s="36">
        <f t="shared" si="9"/>
        <v>1</v>
      </c>
      <c r="AP21" s="6"/>
      <c r="AQ21" s="7"/>
      <c r="AR21" s="7"/>
      <c r="AS21" s="7"/>
      <c r="AT21" s="7"/>
      <c r="AU21" s="7"/>
      <c r="AV21" s="7"/>
      <c r="AW21" s="7"/>
      <c r="AX21" s="7"/>
      <c r="AY21" s="49"/>
      <c r="AZ21" s="53">
        <f t="shared" si="15"/>
        <v>0</v>
      </c>
      <c r="BA21" s="33">
        <f t="shared" si="10"/>
        <v>0</v>
      </c>
      <c r="BB21" s="6"/>
      <c r="BC21" s="7"/>
      <c r="BD21" s="7"/>
      <c r="BE21" s="55"/>
      <c r="BF21" s="30">
        <f t="shared" si="11"/>
        <v>0</v>
      </c>
      <c r="BG21" s="76">
        <f t="shared" si="12"/>
        <v>0</v>
      </c>
      <c r="BH21" s="60">
        <f t="shared" si="13"/>
        <v>1</v>
      </c>
    </row>
  </sheetData>
  <mergeCells count="17">
    <mergeCell ref="C1:AO1"/>
    <mergeCell ref="AP1:BH1"/>
    <mergeCell ref="BH2:BH4"/>
    <mergeCell ref="C3:N3"/>
    <mergeCell ref="O3:S3"/>
    <mergeCell ref="U3:AF3"/>
    <mergeCell ref="AG3:AK3"/>
    <mergeCell ref="AP3:BA3"/>
    <mergeCell ref="BB3:BF3"/>
    <mergeCell ref="BG2:BG4"/>
    <mergeCell ref="A2:A4"/>
    <mergeCell ref="B2:B4"/>
    <mergeCell ref="AM2:AM4"/>
    <mergeCell ref="AO2:AO4"/>
    <mergeCell ref="AP2:BF2"/>
    <mergeCell ref="C2:T2"/>
    <mergeCell ref="U2:AL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S9" sqref="S9"/>
    </sheetView>
  </sheetViews>
  <sheetFormatPr defaultRowHeight="15" x14ac:dyDescent="0.25"/>
  <cols>
    <col min="1" max="1" width="5.7109375" customWidth="1"/>
    <col min="2" max="2" width="15" customWidth="1"/>
    <col min="3" max="6" width="2.7109375" customWidth="1"/>
    <col min="7" max="8" width="3.42578125" customWidth="1"/>
    <col min="9" max="9" width="3.28515625" customWidth="1"/>
    <col min="10" max="10" width="3.140625" customWidth="1"/>
    <col min="11" max="11" width="3.28515625" customWidth="1"/>
    <col min="12" max="12" width="3.42578125" customWidth="1"/>
    <col min="13" max="13" width="6.5703125" customWidth="1"/>
    <col min="15" max="17" width="3.7109375" customWidth="1"/>
    <col min="18" max="18" width="6.7109375" customWidth="1"/>
    <col min="19" max="19" width="12.140625" bestFit="1" customWidth="1"/>
    <col min="21" max="21" width="3.140625" customWidth="1"/>
    <col min="22" max="23" width="3.5703125" customWidth="1"/>
    <col min="24" max="24" width="3.7109375" customWidth="1"/>
    <col min="25" max="25" width="3.42578125" customWidth="1"/>
    <col min="26" max="26" width="3.28515625" customWidth="1"/>
    <col min="27" max="27" width="3.7109375" customWidth="1"/>
    <col min="28" max="28" width="4.140625" customWidth="1"/>
    <col min="29" max="29" width="4" customWidth="1"/>
    <col min="30" max="30" width="3.7109375" customWidth="1"/>
    <col min="33" max="35" width="3.7109375" customWidth="1"/>
    <col min="36" max="36" width="6.7109375" customWidth="1"/>
    <col min="37" max="37" width="12.140625" bestFit="1" customWidth="1"/>
    <col min="39" max="39" width="10.140625" customWidth="1"/>
    <col min="40" max="40" width="0.140625" customWidth="1"/>
    <col min="42" max="42" width="3.5703125" customWidth="1"/>
    <col min="43" max="43" width="3.85546875" customWidth="1"/>
    <col min="44" max="44" width="3.5703125" customWidth="1"/>
    <col min="45" max="47" width="3.42578125" customWidth="1"/>
    <col min="48" max="48" width="3.28515625" customWidth="1"/>
    <col min="49" max="49" width="3.140625" customWidth="1"/>
    <col min="50" max="50" width="3.28515625" customWidth="1"/>
    <col min="51" max="51" width="3.42578125" customWidth="1"/>
    <col min="54" max="56" width="3.7109375" customWidth="1"/>
    <col min="57" max="57" width="6.7109375" customWidth="1"/>
    <col min="58" max="58" width="12.140625" bestFit="1" customWidth="1"/>
    <col min="59" max="59" width="10.5703125" customWidth="1"/>
  </cols>
  <sheetData>
    <row r="1" spans="1:60" ht="18.75" thickBot="1" x14ac:dyDescent="0.3">
      <c r="A1" s="89"/>
      <c r="B1" s="90"/>
      <c r="C1" s="119" t="s">
        <v>36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1"/>
      <c r="AP1" s="119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1"/>
    </row>
    <row r="2" spans="1:60" ht="15" customHeight="1" thickBot="1" x14ac:dyDescent="0.3">
      <c r="A2" s="135" t="s">
        <v>0</v>
      </c>
      <c r="B2" s="138" t="s">
        <v>1</v>
      </c>
      <c r="C2" s="124" t="s">
        <v>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  <c r="U2" s="124" t="s">
        <v>6</v>
      </c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6"/>
      <c r="AM2" s="127" t="s">
        <v>8</v>
      </c>
      <c r="AN2" s="27"/>
      <c r="AO2" s="133" t="s">
        <v>7</v>
      </c>
      <c r="AP2" s="124" t="s">
        <v>14</v>
      </c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13" t="s">
        <v>26</v>
      </c>
      <c r="BH2" s="127" t="s">
        <v>30</v>
      </c>
    </row>
    <row r="3" spans="1:60" ht="15" customHeight="1" thickBot="1" x14ac:dyDescent="0.3">
      <c r="A3" s="136"/>
      <c r="B3" s="139"/>
      <c r="C3" s="130" t="s">
        <v>3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  <c r="O3" s="122" t="s">
        <v>16</v>
      </c>
      <c r="P3" s="123"/>
      <c r="Q3" s="123"/>
      <c r="R3" s="123"/>
      <c r="S3" s="123"/>
      <c r="T3" s="88"/>
      <c r="U3" s="130" t="s">
        <v>19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2"/>
      <c r="AG3" s="122" t="s">
        <v>16</v>
      </c>
      <c r="AH3" s="123"/>
      <c r="AI3" s="123"/>
      <c r="AJ3" s="123"/>
      <c r="AK3" s="123"/>
      <c r="AL3" s="88"/>
      <c r="AM3" s="128"/>
      <c r="AN3" s="27"/>
      <c r="AO3" s="134"/>
      <c r="AP3" s="130" t="s">
        <v>19</v>
      </c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2"/>
      <c r="BB3" s="122" t="s">
        <v>16</v>
      </c>
      <c r="BC3" s="123"/>
      <c r="BD3" s="123"/>
      <c r="BE3" s="123"/>
      <c r="BF3" s="123"/>
      <c r="BG3" s="114"/>
      <c r="BH3" s="128"/>
    </row>
    <row r="4" spans="1:60" ht="52.5" customHeight="1" thickBot="1" x14ac:dyDescent="0.3">
      <c r="A4" s="137"/>
      <c r="B4" s="140"/>
      <c r="C4" s="43">
        <v>0</v>
      </c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  <c r="K4" s="44">
        <v>9</v>
      </c>
      <c r="L4" s="44">
        <v>10</v>
      </c>
      <c r="M4" s="71" t="s">
        <v>2</v>
      </c>
      <c r="N4" s="72" t="s">
        <v>3</v>
      </c>
      <c r="O4" s="83" t="s">
        <v>43</v>
      </c>
      <c r="P4" s="84" t="s">
        <v>44</v>
      </c>
      <c r="Q4" s="84" t="s">
        <v>45</v>
      </c>
      <c r="R4" s="3" t="s">
        <v>4</v>
      </c>
      <c r="S4" s="87" t="s">
        <v>17</v>
      </c>
      <c r="T4" s="82" t="s">
        <v>5</v>
      </c>
      <c r="U4" s="43">
        <v>0</v>
      </c>
      <c r="V4" s="44">
        <v>2</v>
      </c>
      <c r="W4" s="44">
        <v>3</v>
      </c>
      <c r="X4" s="44">
        <v>4</v>
      </c>
      <c r="Y4" s="44">
        <v>5</v>
      </c>
      <c r="Z4" s="44">
        <v>6</v>
      </c>
      <c r="AA4" s="44">
        <v>7</v>
      </c>
      <c r="AB4" s="44">
        <v>8</v>
      </c>
      <c r="AC4" s="44">
        <v>9</v>
      </c>
      <c r="AD4" s="44">
        <v>10</v>
      </c>
      <c r="AE4" s="71" t="s">
        <v>2</v>
      </c>
      <c r="AF4" s="72" t="s">
        <v>18</v>
      </c>
      <c r="AG4" s="83" t="s">
        <v>43</v>
      </c>
      <c r="AH4" s="84" t="s">
        <v>44</v>
      </c>
      <c r="AI4" s="84" t="s">
        <v>45</v>
      </c>
      <c r="AJ4" s="3" t="s">
        <v>4</v>
      </c>
      <c r="AK4" s="87" t="s">
        <v>17</v>
      </c>
      <c r="AL4" s="82" t="s">
        <v>5</v>
      </c>
      <c r="AM4" s="128"/>
      <c r="AN4" s="27"/>
      <c r="AO4" s="134"/>
      <c r="AP4" s="43">
        <v>0</v>
      </c>
      <c r="AQ4" s="44">
        <v>2</v>
      </c>
      <c r="AR4" s="44">
        <v>3</v>
      </c>
      <c r="AS4" s="44">
        <v>4</v>
      </c>
      <c r="AT4" s="44">
        <v>5</v>
      </c>
      <c r="AU4" s="44">
        <v>6</v>
      </c>
      <c r="AV4" s="44">
        <v>7</v>
      </c>
      <c r="AW4" s="44">
        <v>8</v>
      </c>
      <c r="AX4" s="44">
        <v>9</v>
      </c>
      <c r="AY4" s="44">
        <v>10</v>
      </c>
      <c r="AZ4" s="71" t="s">
        <v>2</v>
      </c>
      <c r="BA4" s="72" t="s">
        <v>20</v>
      </c>
      <c r="BB4" s="83" t="s">
        <v>43</v>
      </c>
      <c r="BC4" s="84" t="s">
        <v>44</v>
      </c>
      <c r="BD4" s="84" t="s">
        <v>45</v>
      </c>
      <c r="BE4" s="3" t="s">
        <v>4</v>
      </c>
      <c r="BF4" s="87" t="s">
        <v>17</v>
      </c>
      <c r="BG4" s="115"/>
      <c r="BH4" s="129"/>
    </row>
    <row r="5" spans="1:60" ht="18.75" x14ac:dyDescent="0.3">
      <c r="A5" s="37">
        <v>1</v>
      </c>
      <c r="B5" s="38" t="str">
        <f>CELKEM!B5</f>
        <v>Prepletaný Jan</v>
      </c>
      <c r="C5" s="45"/>
      <c r="D5" s="46"/>
      <c r="E5" s="46"/>
      <c r="F5" s="46"/>
      <c r="G5" s="46"/>
      <c r="H5" s="46"/>
      <c r="I5" s="46"/>
      <c r="J5" s="46"/>
      <c r="K5" s="46"/>
      <c r="L5" s="47"/>
      <c r="M5" s="50">
        <f t="shared" ref="M5:M21" si="0">SUM(C5:L5)</f>
        <v>0</v>
      </c>
      <c r="N5" s="51">
        <f>10*L5+9*K5+8*J5+7*I5+6*H5+5*G5+4*F5+3*E5+2*D5+1*C5</f>
        <v>0</v>
      </c>
      <c r="O5" s="4"/>
      <c r="P5" s="2"/>
      <c r="Q5" s="2"/>
      <c r="R5" s="85"/>
      <c r="S5" s="86">
        <f>(10*O5+8*P5+6*Q5)-R5</f>
        <v>0</v>
      </c>
      <c r="T5" s="73">
        <f>N5+S5</f>
        <v>0</v>
      </c>
      <c r="U5" s="45"/>
      <c r="V5" s="46"/>
      <c r="W5" s="46"/>
      <c r="X5" s="46"/>
      <c r="Y5" s="46"/>
      <c r="Z5" s="46"/>
      <c r="AA5" s="46"/>
      <c r="AB5" s="46"/>
      <c r="AC5" s="46"/>
      <c r="AD5" s="47"/>
      <c r="AE5" s="50">
        <f t="shared" ref="AE5:AE21" si="1">SUM(U5:AD5)</f>
        <v>0</v>
      </c>
      <c r="AF5" s="51">
        <f>U5*1+V5*2+W5*3+X5*4+Y5*5+Z5*6+AA5*7+AB5*8+AC5*9+AD5*10</f>
        <v>0</v>
      </c>
      <c r="AG5" s="4"/>
      <c r="AH5" s="2"/>
      <c r="AI5" s="2"/>
      <c r="AJ5" s="85"/>
      <c r="AK5" s="86">
        <f>(10*AG5+8*AH5+6*AI5)-AJ5</f>
        <v>0</v>
      </c>
      <c r="AL5" s="73">
        <f>AF5+AK5</f>
        <v>0</v>
      </c>
      <c r="AM5" s="74">
        <f>T5+AL5</f>
        <v>0</v>
      </c>
      <c r="AN5" s="56"/>
      <c r="AO5" s="57">
        <f>(RANK(AM5,$AM$5:$AM$21))</f>
        <v>1</v>
      </c>
      <c r="AP5" s="45"/>
      <c r="AQ5" s="46"/>
      <c r="AR5" s="46"/>
      <c r="AS5" s="46"/>
      <c r="AT5" s="46"/>
      <c r="AU5" s="46"/>
      <c r="AV5" s="46"/>
      <c r="AW5" s="46"/>
      <c r="AX5" s="46"/>
      <c r="AY5" s="47"/>
      <c r="AZ5" s="50">
        <f t="shared" ref="AZ5:AZ19" si="2">SUM(AP5:AY5)</f>
        <v>0</v>
      </c>
      <c r="BA5" s="51">
        <f>10*AY5+9*AX5+8*AW5+7*AV5+6*AU5+5*AT5+4*AS5+3*AR5+2*AQ5+1*AP5</f>
        <v>0</v>
      </c>
      <c r="BB5" s="4"/>
      <c r="BC5" s="2"/>
      <c r="BD5" s="2"/>
      <c r="BE5" s="85"/>
      <c r="BF5" s="86">
        <f>(10*BB5+8*BC5+6*BD5)-BE5</f>
        <v>0</v>
      </c>
      <c r="BG5" s="74">
        <f>BA5+BF5</f>
        <v>0</v>
      </c>
      <c r="BH5" s="59">
        <f>(RANK(BG5,$BG$5:$BG$21))</f>
        <v>1</v>
      </c>
    </row>
    <row r="6" spans="1:60" ht="18.75" x14ac:dyDescent="0.3">
      <c r="A6" s="39">
        <v>2</v>
      </c>
      <c r="B6" s="40" t="str">
        <f>CELKEM!B6</f>
        <v>Horký Pavel</v>
      </c>
      <c r="C6" s="5"/>
      <c r="D6" s="1"/>
      <c r="E6" s="1"/>
      <c r="F6" s="1"/>
      <c r="G6" s="1"/>
      <c r="H6" s="1"/>
      <c r="I6" s="1"/>
      <c r="J6" s="1"/>
      <c r="K6" s="1"/>
      <c r="L6" s="48"/>
      <c r="M6" s="52">
        <f t="shared" si="0"/>
        <v>0</v>
      </c>
      <c r="N6" s="32">
        <f t="shared" ref="N6:N21" si="3">10*L6+9*K6+8*J6+7*I6+6*H6+5*G6+4*F6+3*E6+2*D6+1*C6</f>
        <v>0</v>
      </c>
      <c r="O6" s="5"/>
      <c r="P6" s="1"/>
      <c r="Q6" s="1"/>
      <c r="R6" s="54"/>
      <c r="S6" s="28">
        <f t="shared" ref="S6:S21" si="4">(10*O6+8*P6+6*Q6)-R6</f>
        <v>0</v>
      </c>
      <c r="T6" s="29">
        <f t="shared" ref="T6:T21" si="5">N6+S6</f>
        <v>0</v>
      </c>
      <c r="U6" s="5"/>
      <c r="V6" s="1"/>
      <c r="W6" s="1"/>
      <c r="X6" s="1"/>
      <c r="Y6" s="1"/>
      <c r="Z6" s="1"/>
      <c r="AA6" s="1"/>
      <c r="AB6" s="1"/>
      <c r="AC6" s="1"/>
      <c r="AD6" s="48"/>
      <c r="AE6" s="52">
        <f t="shared" si="1"/>
        <v>0</v>
      </c>
      <c r="AF6" s="32">
        <f t="shared" ref="AF6:AF21" si="6">U6*1+V6*2+W6*3+X6*4+Y6*5+Z6*6+AA6*7+AB6*8+AC6*9+AD6*10</f>
        <v>0</v>
      </c>
      <c r="AG6" s="5"/>
      <c r="AH6" s="1"/>
      <c r="AI6" s="1"/>
      <c r="AJ6" s="54"/>
      <c r="AK6" s="28">
        <f t="shared" ref="AK6:AK21" si="7">(10*AG6+8*AH6+6*AI6)-AJ6</f>
        <v>0</v>
      </c>
      <c r="AL6" s="29">
        <f t="shared" ref="AL6:AL21" si="8">AF6+AK6</f>
        <v>0</v>
      </c>
      <c r="AM6" s="75">
        <f>T6+AL6</f>
        <v>0</v>
      </c>
      <c r="AN6" s="34"/>
      <c r="AO6" s="35">
        <f t="shared" ref="AO6:AO21" si="9">(RANK(AM6,$AM$5:$AM$21))</f>
        <v>1</v>
      </c>
      <c r="AP6" s="5"/>
      <c r="AQ6" s="1"/>
      <c r="AR6" s="1"/>
      <c r="AS6" s="1"/>
      <c r="AT6" s="1"/>
      <c r="AU6" s="1"/>
      <c r="AV6" s="1"/>
      <c r="AW6" s="1"/>
      <c r="AX6" s="1"/>
      <c r="AY6" s="48"/>
      <c r="AZ6" s="52">
        <f t="shared" si="2"/>
        <v>0</v>
      </c>
      <c r="BA6" s="32">
        <f t="shared" ref="BA6:BA21" si="10">10*AY6+9*AX6+8*AW6+7*AV6+6*AU6+5*AT6+4*AS6+3*AR6+2*AQ6+1*AP6</f>
        <v>0</v>
      </c>
      <c r="BB6" s="5"/>
      <c r="BC6" s="1"/>
      <c r="BD6" s="1"/>
      <c r="BE6" s="54"/>
      <c r="BF6" s="28">
        <f t="shared" ref="BF6:BF21" si="11">(10*BB6+8*BC6+6*BD6)-BE6</f>
        <v>0</v>
      </c>
      <c r="BG6" s="75">
        <f t="shared" ref="BG6:BG21" si="12">BA6+BF6</f>
        <v>0</v>
      </c>
      <c r="BH6" s="59">
        <f t="shared" ref="BH6:BH21" si="13">(RANK(BG6,$BG$5:$BG$21))</f>
        <v>1</v>
      </c>
    </row>
    <row r="7" spans="1:60" ht="18.75" x14ac:dyDescent="0.3">
      <c r="A7" s="39">
        <v>3</v>
      </c>
      <c r="B7" s="40" t="str">
        <f>CELKEM!B7</f>
        <v>Petřík Petr</v>
      </c>
      <c r="C7" s="5"/>
      <c r="D7" s="1"/>
      <c r="E7" s="1"/>
      <c r="F7" s="1"/>
      <c r="G7" s="1"/>
      <c r="H7" s="1"/>
      <c r="I7" s="1"/>
      <c r="J7" s="1"/>
      <c r="K7" s="1"/>
      <c r="L7" s="48"/>
      <c r="M7" s="52">
        <f t="shared" si="0"/>
        <v>0</v>
      </c>
      <c r="N7" s="32">
        <f t="shared" si="3"/>
        <v>0</v>
      </c>
      <c r="O7" s="5"/>
      <c r="P7" s="1"/>
      <c r="Q7" s="1"/>
      <c r="R7" s="54"/>
      <c r="S7" s="28">
        <f t="shared" si="4"/>
        <v>0</v>
      </c>
      <c r="T7" s="29">
        <f t="shared" si="5"/>
        <v>0</v>
      </c>
      <c r="U7" s="5"/>
      <c r="V7" s="1"/>
      <c r="W7" s="1"/>
      <c r="X7" s="1"/>
      <c r="Y7" s="1"/>
      <c r="Z7" s="1"/>
      <c r="AA7" s="1"/>
      <c r="AB7" s="1"/>
      <c r="AC7" s="1"/>
      <c r="AD7" s="48"/>
      <c r="AE7" s="52">
        <f t="shared" si="1"/>
        <v>0</v>
      </c>
      <c r="AF7" s="32">
        <f t="shared" si="6"/>
        <v>0</v>
      </c>
      <c r="AG7" s="5"/>
      <c r="AH7" s="1"/>
      <c r="AI7" s="1"/>
      <c r="AJ7" s="54"/>
      <c r="AK7" s="28">
        <f t="shared" si="7"/>
        <v>0</v>
      </c>
      <c r="AL7" s="29">
        <f t="shared" si="8"/>
        <v>0</v>
      </c>
      <c r="AM7" s="75">
        <f t="shared" ref="AM7:AM20" si="14">T7+AL7</f>
        <v>0</v>
      </c>
      <c r="AN7" s="34"/>
      <c r="AO7" s="35">
        <f t="shared" si="9"/>
        <v>1</v>
      </c>
      <c r="AP7" s="5"/>
      <c r="AQ7" s="1"/>
      <c r="AR7" s="1"/>
      <c r="AS7" s="1"/>
      <c r="AT7" s="1"/>
      <c r="AU7" s="1"/>
      <c r="AV7" s="1"/>
      <c r="AW7" s="1"/>
      <c r="AX7" s="1"/>
      <c r="AY7" s="48"/>
      <c r="AZ7" s="52">
        <f t="shared" si="2"/>
        <v>0</v>
      </c>
      <c r="BA7" s="32">
        <f t="shared" si="10"/>
        <v>0</v>
      </c>
      <c r="BB7" s="5"/>
      <c r="BC7" s="1"/>
      <c r="BD7" s="1"/>
      <c r="BE7" s="54"/>
      <c r="BF7" s="28">
        <f t="shared" si="11"/>
        <v>0</v>
      </c>
      <c r="BG7" s="75">
        <f t="shared" si="12"/>
        <v>0</v>
      </c>
      <c r="BH7" s="59">
        <f t="shared" si="13"/>
        <v>1</v>
      </c>
    </row>
    <row r="8" spans="1:60" ht="18.75" x14ac:dyDescent="0.3">
      <c r="A8" s="39">
        <v>4</v>
      </c>
      <c r="B8" s="40" t="str">
        <f>CELKEM!B8</f>
        <v>Lachman Jakub</v>
      </c>
      <c r="C8" s="5"/>
      <c r="D8" s="1"/>
      <c r="E8" s="1"/>
      <c r="F8" s="1"/>
      <c r="G8" s="1"/>
      <c r="H8" s="1"/>
      <c r="I8" s="1"/>
      <c r="J8" s="1"/>
      <c r="K8" s="1"/>
      <c r="L8" s="48"/>
      <c r="M8" s="52">
        <f t="shared" si="0"/>
        <v>0</v>
      </c>
      <c r="N8" s="32">
        <f t="shared" si="3"/>
        <v>0</v>
      </c>
      <c r="O8" s="5"/>
      <c r="P8" s="1"/>
      <c r="Q8" s="1"/>
      <c r="R8" s="54"/>
      <c r="S8" s="28">
        <f t="shared" si="4"/>
        <v>0</v>
      </c>
      <c r="T8" s="29">
        <f t="shared" si="5"/>
        <v>0</v>
      </c>
      <c r="U8" s="5"/>
      <c r="V8" s="1"/>
      <c r="W8" s="1"/>
      <c r="X8" s="1"/>
      <c r="Y8" s="1"/>
      <c r="Z8" s="1"/>
      <c r="AA8" s="1"/>
      <c r="AB8" s="1"/>
      <c r="AC8" s="1"/>
      <c r="AD8" s="48"/>
      <c r="AE8" s="52">
        <f t="shared" si="1"/>
        <v>0</v>
      </c>
      <c r="AF8" s="32">
        <f t="shared" si="6"/>
        <v>0</v>
      </c>
      <c r="AG8" s="5"/>
      <c r="AH8" s="1"/>
      <c r="AI8" s="1"/>
      <c r="AJ8" s="54"/>
      <c r="AK8" s="28">
        <f t="shared" si="7"/>
        <v>0</v>
      </c>
      <c r="AL8" s="29">
        <f t="shared" si="8"/>
        <v>0</v>
      </c>
      <c r="AM8" s="75">
        <f t="shared" si="14"/>
        <v>0</v>
      </c>
      <c r="AN8" s="34"/>
      <c r="AO8" s="35">
        <f t="shared" si="9"/>
        <v>1</v>
      </c>
      <c r="AP8" s="5"/>
      <c r="AQ8" s="1"/>
      <c r="AR8" s="1"/>
      <c r="AS8" s="1"/>
      <c r="AT8" s="1"/>
      <c r="AU8" s="1"/>
      <c r="AV8" s="1"/>
      <c r="AW8" s="1"/>
      <c r="AX8" s="1"/>
      <c r="AY8" s="48"/>
      <c r="AZ8" s="52">
        <f t="shared" si="2"/>
        <v>0</v>
      </c>
      <c r="BA8" s="32">
        <f t="shared" si="10"/>
        <v>0</v>
      </c>
      <c r="BB8" s="5"/>
      <c r="BC8" s="1"/>
      <c r="BD8" s="1"/>
      <c r="BE8" s="54"/>
      <c r="BF8" s="28">
        <f t="shared" si="11"/>
        <v>0</v>
      </c>
      <c r="BG8" s="75">
        <f t="shared" si="12"/>
        <v>0</v>
      </c>
      <c r="BH8" s="59">
        <f t="shared" si="13"/>
        <v>1</v>
      </c>
    </row>
    <row r="9" spans="1:60" ht="18.75" x14ac:dyDescent="0.3">
      <c r="A9" s="39">
        <v>5</v>
      </c>
      <c r="B9" s="40" t="str">
        <f>CELKEM!B9</f>
        <v>Zicha Pepa</v>
      </c>
      <c r="C9" s="5"/>
      <c r="D9" s="1"/>
      <c r="E9" s="1"/>
      <c r="F9" s="1"/>
      <c r="G9" s="1"/>
      <c r="H9" s="1"/>
      <c r="I9" s="1"/>
      <c r="J9" s="1"/>
      <c r="K9" s="1"/>
      <c r="L9" s="48"/>
      <c r="M9" s="52">
        <f t="shared" si="0"/>
        <v>0</v>
      </c>
      <c r="N9" s="32">
        <f t="shared" si="3"/>
        <v>0</v>
      </c>
      <c r="O9" s="5"/>
      <c r="P9" s="1"/>
      <c r="Q9" s="1"/>
      <c r="R9" s="54"/>
      <c r="S9" s="28">
        <f t="shared" si="4"/>
        <v>0</v>
      </c>
      <c r="T9" s="29">
        <f t="shared" si="5"/>
        <v>0</v>
      </c>
      <c r="U9" s="5"/>
      <c r="V9" s="1"/>
      <c r="W9" s="1"/>
      <c r="X9" s="1"/>
      <c r="Y9" s="1"/>
      <c r="Z9" s="1"/>
      <c r="AA9" s="1"/>
      <c r="AB9" s="1"/>
      <c r="AC9" s="1"/>
      <c r="AD9" s="48"/>
      <c r="AE9" s="52">
        <f t="shared" si="1"/>
        <v>0</v>
      </c>
      <c r="AF9" s="32">
        <f t="shared" si="6"/>
        <v>0</v>
      </c>
      <c r="AG9" s="5"/>
      <c r="AH9" s="1"/>
      <c r="AI9" s="1"/>
      <c r="AJ9" s="54"/>
      <c r="AK9" s="28">
        <f t="shared" si="7"/>
        <v>0</v>
      </c>
      <c r="AL9" s="29">
        <f t="shared" si="8"/>
        <v>0</v>
      </c>
      <c r="AM9" s="75">
        <f t="shared" si="14"/>
        <v>0</v>
      </c>
      <c r="AN9" s="34"/>
      <c r="AO9" s="35">
        <f t="shared" si="9"/>
        <v>1</v>
      </c>
      <c r="AP9" s="5"/>
      <c r="AQ9" s="1"/>
      <c r="AR9" s="1"/>
      <c r="AS9" s="1"/>
      <c r="AT9" s="1"/>
      <c r="AU9" s="1"/>
      <c r="AV9" s="1"/>
      <c r="AW9" s="1"/>
      <c r="AX9" s="1"/>
      <c r="AY9" s="48"/>
      <c r="AZ9" s="52">
        <f t="shared" si="2"/>
        <v>0</v>
      </c>
      <c r="BA9" s="32">
        <f t="shared" si="10"/>
        <v>0</v>
      </c>
      <c r="BB9" s="5"/>
      <c r="BC9" s="1"/>
      <c r="BD9" s="1"/>
      <c r="BE9" s="54"/>
      <c r="BF9" s="28">
        <f t="shared" si="11"/>
        <v>0</v>
      </c>
      <c r="BG9" s="75">
        <f t="shared" si="12"/>
        <v>0</v>
      </c>
      <c r="BH9" s="59">
        <f t="shared" si="13"/>
        <v>1</v>
      </c>
    </row>
    <row r="10" spans="1:60" ht="18.75" x14ac:dyDescent="0.3">
      <c r="A10" s="39">
        <v>6</v>
      </c>
      <c r="B10" s="40" t="str">
        <f>CELKEM!B10</f>
        <v>Pojer Luboš</v>
      </c>
      <c r="C10" s="5"/>
      <c r="D10" s="1"/>
      <c r="E10" s="1"/>
      <c r="F10" s="1"/>
      <c r="G10" s="1"/>
      <c r="H10" s="1"/>
      <c r="I10" s="1"/>
      <c r="J10" s="1"/>
      <c r="K10" s="1"/>
      <c r="L10" s="48"/>
      <c r="M10" s="52">
        <f t="shared" si="0"/>
        <v>0</v>
      </c>
      <c r="N10" s="32">
        <f t="shared" si="3"/>
        <v>0</v>
      </c>
      <c r="O10" s="5"/>
      <c r="P10" s="1"/>
      <c r="Q10" s="1"/>
      <c r="R10" s="54"/>
      <c r="S10" s="28">
        <f t="shared" si="4"/>
        <v>0</v>
      </c>
      <c r="T10" s="29">
        <f t="shared" si="5"/>
        <v>0</v>
      </c>
      <c r="U10" s="5"/>
      <c r="V10" s="1"/>
      <c r="W10" s="1"/>
      <c r="X10" s="1"/>
      <c r="Y10" s="1"/>
      <c r="Z10" s="1"/>
      <c r="AA10" s="1"/>
      <c r="AB10" s="1"/>
      <c r="AC10" s="1"/>
      <c r="AD10" s="48"/>
      <c r="AE10" s="52">
        <f t="shared" si="1"/>
        <v>0</v>
      </c>
      <c r="AF10" s="32">
        <f t="shared" si="6"/>
        <v>0</v>
      </c>
      <c r="AG10" s="5"/>
      <c r="AH10" s="1"/>
      <c r="AI10" s="1"/>
      <c r="AJ10" s="54"/>
      <c r="AK10" s="28">
        <f t="shared" si="7"/>
        <v>0</v>
      </c>
      <c r="AL10" s="29">
        <f t="shared" si="8"/>
        <v>0</v>
      </c>
      <c r="AM10" s="75">
        <f t="shared" si="14"/>
        <v>0</v>
      </c>
      <c r="AN10" s="34"/>
      <c r="AO10" s="35">
        <f t="shared" si="9"/>
        <v>1</v>
      </c>
      <c r="AP10" s="5"/>
      <c r="AQ10" s="1"/>
      <c r="AR10" s="1"/>
      <c r="AS10" s="1"/>
      <c r="AT10" s="1"/>
      <c r="AU10" s="1"/>
      <c r="AV10" s="1"/>
      <c r="AW10" s="1"/>
      <c r="AX10" s="1"/>
      <c r="AY10" s="48"/>
      <c r="AZ10" s="52">
        <f t="shared" si="2"/>
        <v>0</v>
      </c>
      <c r="BA10" s="32">
        <f t="shared" si="10"/>
        <v>0</v>
      </c>
      <c r="BB10" s="5"/>
      <c r="BC10" s="1"/>
      <c r="BD10" s="1"/>
      <c r="BE10" s="54"/>
      <c r="BF10" s="28">
        <f t="shared" si="11"/>
        <v>0</v>
      </c>
      <c r="BG10" s="75">
        <f t="shared" si="12"/>
        <v>0</v>
      </c>
      <c r="BH10" s="59">
        <f t="shared" si="13"/>
        <v>1</v>
      </c>
    </row>
    <row r="11" spans="1:60" ht="18.75" x14ac:dyDescent="0.3">
      <c r="A11" s="39">
        <v>7</v>
      </c>
      <c r="B11" s="40" t="str">
        <f>CELKEM!B11</f>
        <v>Punčochář M.</v>
      </c>
      <c r="C11" s="5"/>
      <c r="D11" s="1"/>
      <c r="E11" s="1"/>
      <c r="F11" s="1"/>
      <c r="G11" s="1"/>
      <c r="H11" s="1"/>
      <c r="I11" s="1"/>
      <c r="J11" s="1"/>
      <c r="K11" s="1"/>
      <c r="L11" s="48"/>
      <c r="M11" s="52">
        <f t="shared" si="0"/>
        <v>0</v>
      </c>
      <c r="N11" s="32">
        <f t="shared" si="3"/>
        <v>0</v>
      </c>
      <c r="O11" s="5"/>
      <c r="P11" s="1"/>
      <c r="Q11" s="1"/>
      <c r="R11" s="54"/>
      <c r="S11" s="28">
        <f t="shared" si="4"/>
        <v>0</v>
      </c>
      <c r="T11" s="29">
        <f t="shared" si="5"/>
        <v>0</v>
      </c>
      <c r="U11" s="5"/>
      <c r="V11" s="1"/>
      <c r="W11" s="1"/>
      <c r="X11" s="1"/>
      <c r="Y11" s="1"/>
      <c r="Z11" s="1"/>
      <c r="AA11" s="1"/>
      <c r="AB11" s="1"/>
      <c r="AC11" s="1"/>
      <c r="AD11" s="48"/>
      <c r="AE11" s="52">
        <f t="shared" si="1"/>
        <v>0</v>
      </c>
      <c r="AF11" s="32">
        <f t="shared" si="6"/>
        <v>0</v>
      </c>
      <c r="AG11" s="5"/>
      <c r="AH11" s="1"/>
      <c r="AI11" s="1"/>
      <c r="AJ11" s="54"/>
      <c r="AK11" s="28">
        <f t="shared" si="7"/>
        <v>0</v>
      </c>
      <c r="AL11" s="29">
        <f t="shared" si="8"/>
        <v>0</v>
      </c>
      <c r="AM11" s="75">
        <f t="shared" si="14"/>
        <v>0</v>
      </c>
      <c r="AN11" s="34"/>
      <c r="AO11" s="35">
        <f t="shared" si="9"/>
        <v>1</v>
      </c>
      <c r="AP11" s="5"/>
      <c r="AQ11" s="1"/>
      <c r="AR11" s="1"/>
      <c r="AS11" s="1"/>
      <c r="AT11" s="1"/>
      <c r="AU11" s="1"/>
      <c r="AV11" s="1"/>
      <c r="AW11" s="1"/>
      <c r="AX11" s="1"/>
      <c r="AY11" s="48"/>
      <c r="AZ11" s="52">
        <f t="shared" si="2"/>
        <v>0</v>
      </c>
      <c r="BA11" s="32">
        <f t="shared" si="10"/>
        <v>0</v>
      </c>
      <c r="BB11" s="5"/>
      <c r="BC11" s="1"/>
      <c r="BD11" s="1"/>
      <c r="BE11" s="54"/>
      <c r="BF11" s="28">
        <f t="shared" si="11"/>
        <v>0</v>
      </c>
      <c r="BG11" s="75">
        <f t="shared" si="12"/>
        <v>0</v>
      </c>
      <c r="BH11" s="59">
        <f t="shared" si="13"/>
        <v>1</v>
      </c>
    </row>
    <row r="12" spans="1:60" ht="18.75" x14ac:dyDescent="0.3">
      <c r="A12" s="39">
        <v>8</v>
      </c>
      <c r="B12" s="40" t="str">
        <f>CELKEM!B12</f>
        <v>Jirásek Petr</v>
      </c>
      <c r="C12" s="5"/>
      <c r="D12" s="1"/>
      <c r="E12" s="1"/>
      <c r="F12" s="1"/>
      <c r="G12" s="1"/>
      <c r="H12" s="1"/>
      <c r="I12" s="1"/>
      <c r="J12" s="1"/>
      <c r="K12" s="1"/>
      <c r="L12" s="48"/>
      <c r="M12" s="52">
        <f t="shared" si="0"/>
        <v>0</v>
      </c>
      <c r="N12" s="32">
        <f t="shared" si="3"/>
        <v>0</v>
      </c>
      <c r="O12" s="5"/>
      <c r="P12" s="1"/>
      <c r="Q12" s="1"/>
      <c r="R12" s="54"/>
      <c r="S12" s="28">
        <f t="shared" si="4"/>
        <v>0</v>
      </c>
      <c r="T12" s="29">
        <f t="shared" si="5"/>
        <v>0</v>
      </c>
      <c r="U12" s="5"/>
      <c r="V12" s="1"/>
      <c r="W12" s="1"/>
      <c r="X12" s="1"/>
      <c r="Y12" s="1"/>
      <c r="Z12" s="1"/>
      <c r="AA12" s="1"/>
      <c r="AB12" s="1"/>
      <c r="AC12" s="1"/>
      <c r="AD12" s="48"/>
      <c r="AE12" s="52">
        <f t="shared" si="1"/>
        <v>0</v>
      </c>
      <c r="AF12" s="32">
        <f t="shared" si="6"/>
        <v>0</v>
      </c>
      <c r="AG12" s="5"/>
      <c r="AH12" s="1"/>
      <c r="AI12" s="1"/>
      <c r="AJ12" s="54"/>
      <c r="AK12" s="28">
        <f t="shared" si="7"/>
        <v>0</v>
      </c>
      <c r="AL12" s="29">
        <f t="shared" si="8"/>
        <v>0</v>
      </c>
      <c r="AM12" s="75">
        <f t="shared" si="14"/>
        <v>0</v>
      </c>
      <c r="AN12" s="34"/>
      <c r="AO12" s="35">
        <f t="shared" si="9"/>
        <v>1</v>
      </c>
      <c r="AP12" s="5"/>
      <c r="AQ12" s="1"/>
      <c r="AR12" s="1"/>
      <c r="AS12" s="1"/>
      <c r="AT12" s="1"/>
      <c r="AU12" s="1"/>
      <c r="AV12" s="1"/>
      <c r="AW12" s="1"/>
      <c r="AX12" s="1"/>
      <c r="AY12" s="48"/>
      <c r="AZ12" s="52">
        <f t="shared" si="2"/>
        <v>0</v>
      </c>
      <c r="BA12" s="32">
        <f t="shared" si="10"/>
        <v>0</v>
      </c>
      <c r="BB12" s="5"/>
      <c r="BC12" s="1"/>
      <c r="BD12" s="1"/>
      <c r="BE12" s="54"/>
      <c r="BF12" s="28">
        <f t="shared" si="11"/>
        <v>0</v>
      </c>
      <c r="BG12" s="75">
        <f t="shared" si="12"/>
        <v>0</v>
      </c>
      <c r="BH12" s="59">
        <f t="shared" si="13"/>
        <v>1</v>
      </c>
    </row>
    <row r="13" spans="1:60" ht="18.75" x14ac:dyDescent="0.3">
      <c r="A13" s="39">
        <v>9</v>
      </c>
      <c r="B13" s="40" t="str">
        <f>CELKEM!B13</f>
        <v>Kršňák Jiří</v>
      </c>
      <c r="C13" s="5"/>
      <c r="D13" s="1"/>
      <c r="E13" s="1"/>
      <c r="F13" s="1"/>
      <c r="G13" s="1"/>
      <c r="H13" s="1"/>
      <c r="I13" s="1"/>
      <c r="J13" s="1"/>
      <c r="K13" s="1"/>
      <c r="L13" s="48"/>
      <c r="M13" s="52">
        <f t="shared" si="0"/>
        <v>0</v>
      </c>
      <c r="N13" s="32">
        <f t="shared" si="3"/>
        <v>0</v>
      </c>
      <c r="O13" s="5"/>
      <c r="P13" s="1"/>
      <c r="Q13" s="1"/>
      <c r="R13" s="54"/>
      <c r="S13" s="28">
        <f t="shared" si="4"/>
        <v>0</v>
      </c>
      <c r="T13" s="29">
        <f t="shared" si="5"/>
        <v>0</v>
      </c>
      <c r="U13" s="5"/>
      <c r="V13" s="1"/>
      <c r="W13" s="1"/>
      <c r="X13" s="1"/>
      <c r="Y13" s="1"/>
      <c r="Z13" s="1"/>
      <c r="AA13" s="1"/>
      <c r="AB13" s="1"/>
      <c r="AC13" s="1"/>
      <c r="AD13" s="48"/>
      <c r="AE13" s="52">
        <f t="shared" si="1"/>
        <v>0</v>
      </c>
      <c r="AF13" s="32">
        <f t="shared" si="6"/>
        <v>0</v>
      </c>
      <c r="AG13" s="5"/>
      <c r="AH13" s="1"/>
      <c r="AI13" s="1"/>
      <c r="AJ13" s="54"/>
      <c r="AK13" s="28">
        <f t="shared" si="7"/>
        <v>0</v>
      </c>
      <c r="AL13" s="29">
        <f t="shared" si="8"/>
        <v>0</v>
      </c>
      <c r="AM13" s="75">
        <f t="shared" si="14"/>
        <v>0</v>
      </c>
      <c r="AN13" s="34"/>
      <c r="AO13" s="35">
        <f t="shared" si="9"/>
        <v>1</v>
      </c>
      <c r="AP13" s="5"/>
      <c r="AQ13" s="1"/>
      <c r="AR13" s="1"/>
      <c r="AS13" s="1"/>
      <c r="AT13" s="1"/>
      <c r="AU13" s="1"/>
      <c r="AV13" s="1"/>
      <c r="AW13" s="1"/>
      <c r="AX13" s="1"/>
      <c r="AY13" s="48"/>
      <c r="AZ13" s="52">
        <f t="shared" si="2"/>
        <v>0</v>
      </c>
      <c r="BA13" s="32">
        <f t="shared" si="10"/>
        <v>0</v>
      </c>
      <c r="BB13" s="5"/>
      <c r="BC13" s="1"/>
      <c r="BD13" s="1"/>
      <c r="BE13" s="54"/>
      <c r="BF13" s="28">
        <f t="shared" si="11"/>
        <v>0</v>
      </c>
      <c r="BG13" s="75">
        <f t="shared" si="12"/>
        <v>0</v>
      </c>
      <c r="BH13" s="59">
        <f t="shared" si="13"/>
        <v>1</v>
      </c>
    </row>
    <row r="14" spans="1:60" ht="18.75" x14ac:dyDescent="0.3">
      <c r="A14" s="39">
        <v>10</v>
      </c>
      <c r="B14" s="40" t="str">
        <f>CELKEM!B14</f>
        <v>Kup Víťa</v>
      </c>
      <c r="C14" s="5"/>
      <c r="D14" s="1"/>
      <c r="E14" s="1"/>
      <c r="F14" s="1"/>
      <c r="G14" s="1"/>
      <c r="H14" s="1"/>
      <c r="I14" s="1"/>
      <c r="J14" s="1"/>
      <c r="K14" s="1"/>
      <c r="L14" s="48"/>
      <c r="M14" s="52">
        <f t="shared" si="0"/>
        <v>0</v>
      </c>
      <c r="N14" s="32">
        <f t="shared" si="3"/>
        <v>0</v>
      </c>
      <c r="O14" s="5"/>
      <c r="P14" s="1"/>
      <c r="Q14" s="1"/>
      <c r="R14" s="54"/>
      <c r="S14" s="28">
        <f t="shared" si="4"/>
        <v>0</v>
      </c>
      <c r="T14" s="29">
        <f t="shared" si="5"/>
        <v>0</v>
      </c>
      <c r="U14" s="5"/>
      <c r="V14" s="1"/>
      <c r="W14" s="1"/>
      <c r="X14" s="1"/>
      <c r="Y14" s="1"/>
      <c r="Z14" s="1"/>
      <c r="AA14" s="1"/>
      <c r="AB14" s="1"/>
      <c r="AC14" s="1"/>
      <c r="AD14" s="48"/>
      <c r="AE14" s="52">
        <f t="shared" si="1"/>
        <v>0</v>
      </c>
      <c r="AF14" s="32">
        <f t="shared" si="6"/>
        <v>0</v>
      </c>
      <c r="AG14" s="5"/>
      <c r="AH14" s="1"/>
      <c r="AI14" s="1"/>
      <c r="AJ14" s="54"/>
      <c r="AK14" s="28">
        <f t="shared" si="7"/>
        <v>0</v>
      </c>
      <c r="AL14" s="29">
        <f t="shared" si="8"/>
        <v>0</v>
      </c>
      <c r="AM14" s="75">
        <f t="shared" si="14"/>
        <v>0</v>
      </c>
      <c r="AN14" s="34"/>
      <c r="AO14" s="35">
        <f t="shared" si="9"/>
        <v>1</v>
      </c>
      <c r="AP14" s="5"/>
      <c r="AQ14" s="1"/>
      <c r="AR14" s="1"/>
      <c r="AS14" s="1"/>
      <c r="AT14" s="1"/>
      <c r="AU14" s="1"/>
      <c r="AV14" s="1"/>
      <c r="AW14" s="1"/>
      <c r="AX14" s="1"/>
      <c r="AY14" s="48"/>
      <c r="AZ14" s="52">
        <f t="shared" si="2"/>
        <v>0</v>
      </c>
      <c r="BA14" s="32">
        <f t="shared" si="10"/>
        <v>0</v>
      </c>
      <c r="BB14" s="5"/>
      <c r="BC14" s="1"/>
      <c r="BD14" s="1"/>
      <c r="BE14" s="54"/>
      <c r="BF14" s="28">
        <f t="shared" si="11"/>
        <v>0</v>
      </c>
      <c r="BG14" s="75">
        <f t="shared" si="12"/>
        <v>0</v>
      </c>
      <c r="BH14" s="59">
        <f t="shared" si="13"/>
        <v>1</v>
      </c>
    </row>
    <row r="15" spans="1:60" ht="18.75" x14ac:dyDescent="0.3">
      <c r="A15" s="39">
        <v>11</v>
      </c>
      <c r="B15" s="40" t="str">
        <f>CELKEM!B15</f>
        <v>Chaloupecký P.</v>
      </c>
      <c r="C15" s="5"/>
      <c r="D15" s="1"/>
      <c r="E15" s="1"/>
      <c r="F15" s="1"/>
      <c r="G15" s="1"/>
      <c r="H15" s="1"/>
      <c r="I15" s="1"/>
      <c r="J15" s="1"/>
      <c r="K15" s="1"/>
      <c r="L15" s="48"/>
      <c r="M15" s="52">
        <f t="shared" si="0"/>
        <v>0</v>
      </c>
      <c r="N15" s="32">
        <f t="shared" si="3"/>
        <v>0</v>
      </c>
      <c r="O15" s="5"/>
      <c r="P15" s="1"/>
      <c r="Q15" s="1"/>
      <c r="R15" s="54"/>
      <c r="S15" s="28">
        <f t="shared" si="4"/>
        <v>0</v>
      </c>
      <c r="T15" s="29">
        <f t="shared" si="5"/>
        <v>0</v>
      </c>
      <c r="U15" s="5"/>
      <c r="V15" s="1"/>
      <c r="W15" s="1"/>
      <c r="X15" s="1"/>
      <c r="Y15" s="1"/>
      <c r="Z15" s="1"/>
      <c r="AA15" s="1"/>
      <c r="AB15" s="1"/>
      <c r="AC15" s="1"/>
      <c r="AD15" s="48"/>
      <c r="AE15" s="52">
        <f t="shared" si="1"/>
        <v>0</v>
      </c>
      <c r="AF15" s="32">
        <f t="shared" si="6"/>
        <v>0</v>
      </c>
      <c r="AG15" s="5"/>
      <c r="AH15" s="1"/>
      <c r="AI15" s="1"/>
      <c r="AJ15" s="54"/>
      <c r="AK15" s="28">
        <f t="shared" si="7"/>
        <v>0</v>
      </c>
      <c r="AL15" s="29">
        <f t="shared" si="8"/>
        <v>0</v>
      </c>
      <c r="AM15" s="75">
        <f t="shared" si="14"/>
        <v>0</v>
      </c>
      <c r="AN15" s="34"/>
      <c r="AO15" s="35">
        <f t="shared" si="9"/>
        <v>1</v>
      </c>
      <c r="AP15" s="5"/>
      <c r="AQ15" s="1"/>
      <c r="AR15" s="1"/>
      <c r="AS15" s="1"/>
      <c r="AT15" s="1"/>
      <c r="AU15" s="1"/>
      <c r="AV15" s="1"/>
      <c r="AW15" s="1"/>
      <c r="AX15" s="1"/>
      <c r="AY15" s="48"/>
      <c r="AZ15" s="52">
        <f t="shared" si="2"/>
        <v>0</v>
      </c>
      <c r="BA15" s="32">
        <f t="shared" si="10"/>
        <v>0</v>
      </c>
      <c r="BB15" s="5"/>
      <c r="BC15" s="1"/>
      <c r="BD15" s="1"/>
      <c r="BE15" s="54"/>
      <c r="BF15" s="28">
        <f t="shared" si="11"/>
        <v>0</v>
      </c>
      <c r="BG15" s="75">
        <f t="shared" si="12"/>
        <v>0</v>
      </c>
      <c r="BH15" s="59">
        <f t="shared" si="13"/>
        <v>1</v>
      </c>
    </row>
    <row r="16" spans="1:60" ht="18.75" x14ac:dyDescent="0.3">
      <c r="A16" s="39">
        <v>12</v>
      </c>
      <c r="B16" s="40" t="str">
        <f>CELKEM!B16</f>
        <v>Dejdar Josef</v>
      </c>
      <c r="C16" s="5"/>
      <c r="D16" s="1"/>
      <c r="E16" s="1"/>
      <c r="F16" s="1"/>
      <c r="G16" s="1"/>
      <c r="H16" s="1"/>
      <c r="I16" s="1"/>
      <c r="J16" s="1"/>
      <c r="K16" s="1"/>
      <c r="L16" s="48"/>
      <c r="M16" s="52">
        <f t="shared" si="0"/>
        <v>0</v>
      </c>
      <c r="N16" s="32">
        <f t="shared" si="3"/>
        <v>0</v>
      </c>
      <c r="O16" s="5"/>
      <c r="P16" s="1"/>
      <c r="Q16" s="1"/>
      <c r="R16" s="54"/>
      <c r="S16" s="28">
        <f t="shared" si="4"/>
        <v>0</v>
      </c>
      <c r="T16" s="29">
        <f t="shared" si="5"/>
        <v>0</v>
      </c>
      <c r="U16" s="5"/>
      <c r="V16" s="1"/>
      <c r="W16" s="1"/>
      <c r="X16" s="1"/>
      <c r="Y16" s="1"/>
      <c r="Z16" s="1"/>
      <c r="AA16" s="1"/>
      <c r="AB16" s="1"/>
      <c r="AC16" s="1"/>
      <c r="AD16" s="48"/>
      <c r="AE16" s="52">
        <f t="shared" si="1"/>
        <v>0</v>
      </c>
      <c r="AF16" s="32">
        <f t="shared" si="6"/>
        <v>0</v>
      </c>
      <c r="AG16" s="5"/>
      <c r="AH16" s="1"/>
      <c r="AI16" s="1"/>
      <c r="AJ16" s="54"/>
      <c r="AK16" s="28">
        <f t="shared" si="7"/>
        <v>0</v>
      </c>
      <c r="AL16" s="29">
        <f t="shared" si="8"/>
        <v>0</v>
      </c>
      <c r="AM16" s="75">
        <f t="shared" si="14"/>
        <v>0</v>
      </c>
      <c r="AN16" s="34"/>
      <c r="AO16" s="35">
        <f t="shared" si="9"/>
        <v>1</v>
      </c>
      <c r="AP16" s="5"/>
      <c r="AQ16" s="1"/>
      <c r="AR16" s="1"/>
      <c r="AS16" s="1"/>
      <c r="AT16" s="1"/>
      <c r="AU16" s="1"/>
      <c r="AV16" s="1"/>
      <c r="AW16" s="1"/>
      <c r="AX16" s="1"/>
      <c r="AY16" s="48"/>
      <c r="AZ16" s="52">
        <f t="shared" si="2"/>
        <v>0</v>
      </c>
      <c r="BA16" s="32">
        <f t="shared" si="10"/>
        <v>0</v>
      </c>
      <c r="BB16" s="5"/>
      <c r="BC16" s="1"/>
      <c r="BD16" s="1"/>
      <c r="BE16" s="54"/>
      <c r="BF16" s="28">
        <f t="shared" si="11"/>
        <v>0</v>
      </c>
      <c r="BG16" s="75">
        <f t="shared" si="12"/>
        <v>0</v>
      </c>
      <c r="BH16" s="59">
        <f t="shared" si="13"/>
        <v>1</v>
      </c>
    </row>
    <row r="17" spans="1:60" ht="18.75" x14ac:dyDescent="0.3">
      <c r="A17" s="39">
        <v>13</v>
      </c>
      <c r="B17" s="40" t="str">
        <f>CELKEM!B17</f>
        <v>Dědič Jirka</v>
      </c>
      <c r="C17" s="5"/>
      <c r="D17" s="1"/>
      <c r="E17" s="1"/>
      <c r="F17" s="1"/>
      <c r="G17" s="1"/>
      <c r="H17" s="1"/>
      <c r="I17" s="1"/>
      <c r="J17" s="1"/>
      <c r="K17" s="1"/>
      <c r="L17" s="48"/>
      <c r="M17" s="52">
        <f t="shared" si="0"/>
        <v>0</v>
      </c>
      <c r="N17" s="32">
        <f t="shared" si="3"/>
        <v>0</v>
      </c>
      <c r="O17" s="5"/>
      <c r="P17" s="1"/>
      <c r="Q17" s="1"/>
      <c r="R17" s="54"/>
      <c r="S17" s="28">
        <f t="shared" si="4"/>
        <v>0</v>
      </c>
      <c r="T17" s="29">
        <f t="shared" si="5"/>
        <v>0</v>
      </c>
      <c r="U17" s="5"/>
      <c r="V17" s="1"/>
      <c r="W17" s="1"/>
      <c r="X17" s="1"/>
      <c r="Y17" s="1"/>
      <c r="Z17" s="1"/>
      <c r="AA17" s="1"/>
      <c r="AB17" s="1"/>
      <c r="AC17" s="1"/>
      <c r="AD17" s="48"/>
      <c r="AE17" s="52">
        <f t="shared" si="1"/>
        <v>0</v>
      </c>
      <c r="AF17" s="32">
        <f t="shared" si="6"/>
        <v>0</v>
      </c>
      <c r="AG17" s="5"/>
      <c r="AH17" s="1"/>
      <c r="AI17" s="1"/>
      <c r="AJ17" s="54"/>
      <c r="AK17" s="28">
        <f t="shared" si="7"/>
        <v>0</v>
      </c>
      <c r="AL17" s="29">
        <f t="shared" si="8"/>
        <v>0</v>
      </c>
      <c r="AM17" s="75">
        <f t="shared" si="14"/>
        <v>0</v>
      </c>
      <c r="AN17" s="34"/>
      <c r="AO17" s="35">
        <f t="shared" si="9"/>
        <v>1</v>
      </c>
      <c r="AP17" s="5"/>
      <c r="AQ17" s="1"/>
      <c r="AR17" s="1"/>
      <c r="AS17" s="1"/>
      <c r="AT17" s="1"/>
      <c r="AU17" s="1"/>
      <c r="AV17" s="1"/>
      <c r="AW17" s="1"/>
      <c r="AX17" s="1"/>
      <c r="AY17" s="48"/>
      <c r="AZ17" s="52">
        <f t="shared" si="2"/>
        <v>0</v>
      </c>
      <c r="BA17" s="32">
        <f t="shared" si="10"/>
        <v>0</v>
      </c>
      <c r="BB17" s="5"/>
      <c r="BC17" s="1"/>
      <c r="BD17" s="1"/>
      <c r="BE17" s="54"/>
      <c r="BF17" s="28">
        <f t="shared" si="11"/>
        <v>0</v>
      </c>
      <c r="BG17" s="75">
        <f t="shared" si="12"/>
        <v>0</v>
      </c>
      <c r="BH17" s="59">
        <f t="shared" si="13"/>
        <v>1</v>
      </c>
    </row>
    <row r="18" spans="1:60" ht="18.75" x14ac:dyDescent="0.3">
      <c r="A18" s="39">
        <v>14</v>
      </c>
      <c r="B18" s="40" t="str">
        <f>CELKEM!B18</f>
        <v>Kršňák David</v>
      </c>
      <c r="C18" s="5"/>
      <c r="D18" s="1"/>
      <c r="E18" s="1"/>
      <c r="F18" s="1"/>
      <c r="G18" s="1"/>
      <c r="H18" s="1"/>
      <c r="I18" s="1"/>
      <c r="J18" s="1"/>
      <c r="K18" s="1"/>
      <c r="L18" s="48"/>
      <c r="M18" s="52">
        <f t="shared" si="0"/>
        <v>0</v>
      </c>
      <c r="N18" s="32">
        <f t="shared" si="3"/>
        <v>0</v>
      </c>
      <c r="O18" s="5"/>
      <c r="P18" s="1"/>
      <c r="Q18" s="1"/>
      <c r="R18" s="54"/>
      <c r="S18" s="28">
        <f t="shared" si="4"/>
        <v>0</v>
      </c>
      <c r="T18" s="29">
        <f t="shared" si="5"/>
        <v>0</v>
      </c>
      <c r="U18" s="5"/>
      <c r="V18" s="1"/>
      <c r="W18" s="1"/>
      <c r="X18" s="1"/>
      <c r="Y18" s="1"/>
      <c r="Z18" s="1"/>
      <c r="AA18" s="1"/>
      <c r="AB18" s="1"/>
      <c r="AC18" s="1"/>
      <c r="AD18" s="48"/>
      <c r="AE18" s="52">
        <f t="shared" si="1"/>
        <v>0</v>
      </c>
      <c r="AF18" s="32">
        <f t="shared" si="6"/>
        <v>0</v>
      </c>
      <c r="AG18" s="5"/>
      <c r="AH18" s="1"/>
      <c r="AI18" s="1"/>
      <c r="AJ18" s="54"/>
      <c r="AK18" s="28">
        <f t="shared" si="7"/>
        <v>0</v>
      </c>
      <c r="AL18" s="29">
        <f t="shared" si="8"/>
        <v>0</v>
      </c>
      <c r="AM18" s="75">
        <f t="shared" si="14"/>
        <v>0</v>
      </c>
      <c r="AN18" s="34"/>
      <c r="AO18" s="35">
        <f t="shared" si="9"/>
        <v>1</v>
      </c>
      <c r="AP18" s="5"/>
      <c r="AQ18" s="1"/>
      <c r="AR18" s="1"/>
      <c r="AS18" s="1"/>
      <c r="AT18" s="1"/>
      <c r="AU18" s="1"/>
      <c r="AV18" s="1"/>
      <c r="AW18" s="1"/>
      <c r="AX18" s="1"/>
      <c r="AY18" s="48"/>
      <c r="AZ18" s="52">
        <f t="shared" si="2"/>
        <v>0</v>
      </c>
      <c r="BA18" s="32">
        <f t="shared" si="10"/>
        <v>0</v>
      </c>
      <c r="BB18" s="5"/>
      <c r="BC18" s="1"/>
      <c r="BD18" s="1"/>
      <c r="BE18" s="54"/>
      <c r="BF18" s="28">
        <f t="shared" si="11"/>
        <v>0</v>
      </c>
      <c r="BG18" s="75">
        <f t="shared" si="12"/>
        <v>0</v>
      </c>
      <c r="BH18" s="59">
        <f t="shared" si="13"/>
        <v>1</v>
      </c>
    </row>
    <row r="19" spans="1:60" ht="18.75" x14ac:dyDescent="0.3">
      <c r="A19" s="39">
        <v>15</v>
      </c>
      <c r="B19" s="40" t="str">
        <f>CELKEM!B19</f>
        <v>Hrádek Martin</v>
      </c>
      <c r="C19" s="5"/>
      <c r="D19" s="1"/>
      <c r="E19" s="1"/>
      <c r="F19" s="1"/>
      <c r="G19" s="1"/>
      <c r="H19" s="1"/>
      <c r="I19" s="1"/>
      <c r="J19" s="1"/>
      <c r="K19" s="1"/>
      <c r="L19" s="48"/>
      <c r="M19" s="52">
        <f t="shared" si="0"/>
        <v>0</v>
      </c>
      <c r="N19" s="32">
        <f t="shared" si="3"/>
        <v>0</v>
      </c>
      <c r="O19" s="5"/>
      <c r="P19" s="1"/>
      <c r="Q19" s="1"/>
      <c r="R19" s="54"/>
      <c r="S19" s="28">
        <f t="shared" si="4"/>
        <v>0</v>
      </c>
      <c r="T19" s="29">
        <f t="shared" si="5"/>
        <v>0</v>
      </c>
      <c r="U19" s="5"/>
      <c r="V19" s="1"/>
      <c r="W19" s="1"/>
      <c r="X19" s="1"/>
      <c r="Y19" s="1"/>
      <c r="Z19" s="1"/>
      <c r="AA19" s="1"/>
      <c r="AB19" s="1"/>
      <c r="AC19" s="1"/>
      <c r="AD19" s="48"/>
      <c r="AE19" s="52">
        <f t="shared" si="1"/>
        <v>0</v>
      </c>
      <c r="AF19" s="32">
        <f t="shared" si="6"/>
        <v>0</v>
      </c>
      <c r="AG19" s="5"/>
      <c r="AH19" s="1"/>
      <c r="AI19" s="1"/>
      <c r="AJ19" s="54"/>
      <c r="AK19" s="28">
        <f t="shared" si="7"/>
        <v>0</v>
      </c>
      <c r="AL19" s="29">
        <f t="shared" si="8"/>
        <v>0</v>
      </c>
      <c r="AM19" s="75">
        <f t="shared" si="14"/>
        <v>0</v>
      </c>
      <c r="AN19" s="34"/>
      <c r="AO19" s="35">
        <f t="shared" si="9"/>
        <v>1</v>
      </c>
      <c r="AP19" s="5"/>
      <c r="AQ19" s="1"/>
      <c r="AR19" s="1"/>
      <c r="AS19" s="1"/>
      <c r="AT19" s="1"/>
      <c r="AU19" s="1"/>
      <c r="AV19" s="1"/>
      <c r="AW19" s="1"/>
      <c r="AX19" s="1"/>
      <c r="AY19" s="48"/>
      <c r="AZ19" s="52">
        <f t="shared" si="2"/>
        <v>0</v>
      </c>
      <c r="BA19" s="32">
        <f t="shared" si="10"/>
        <v>0</v>
      </c>
      <c r="BB19" s="5"/>
      <c r="BC19" s="1"/>
      <c r="BD19" s="1"/>
      <c r="BE19" s="54"/>
      <c r="BF19" s="28">
        <f t="shared" si="11"/>
        <v>0</v>
      </c>
      <c r="BG19" s="75">
        <f t="shared" si="12"/>
        <v>0</v>
      </c>
      <c r="BH19" s="59">
        <f t="shared" si="13"/>
        <v>1</v>
      </c>
    </row>
    <row r="20" spans="1:60" ht="18.75" x14ac:dyDescent="0.3">
      <c r="A20" s="39">
        <v>16</v>
      </c>
      <c r="B20" s="40">
        <f>CELKEM!B20</f>
        <v>0</v>
      </c>
      <c r="C20" s="5"/>
      <c r="D20" s="1"/>
      <c r="E20" s="1"/>
      <c r="F20" s="1"/>
      <c r="G20" s="1"/>
      <c r="H20" s="1"/>
      <c r="I20" s="1"/>
      <c r="J20" s="1"/>
      <c r="K20" s="1"/>
      <c r="L20" s="48"/>
      <c r="M20" s="52">
        <f t="shared" si="0"/>
        <v>0</v>
      </c>
      <c r="N20" s="32">
        <f t="shared" si="3"/>
        <v>0</v>
      </c>
      <c r="O20" s="5"/>
      <c r="P20" s="1"/>
      <c r="Q20" s="1"/>
      <c r="R20" s="54"/>
      <c r="S20" s="28">
        <f t="shared" si="4"/>
        <v>0</v>
      </c>
      <c r="T20" s="29">
        <f t="shared" si="5"/>
        <v>0</v>
      </c>
      <c r="U20" s="5"/>
      <c r="V20" s="1"/>
      <c r="W20" s="1"/>
      <c r="X20" s="1"/>
      <c r="Y20" s="1"/>
      <c r="Z20" s="1"/>
      <c r="AA20" s="1"/>
      <c r="AB20" s="1"/>
      <c r="AC20" s="1"/>
      <c r="AD20" s="48"/>
      <c r="AE20" s="52">
        <f t="shared" si="1"/>
        <v>0</v>
      </c>
      <c r="AF20" s="32">
        <f t="shared" si="6"/>
        <v>0</v>
      </c>
      <c r="AG20" s="5"/>
      <c r="AH20" s="1"/>
      <c r="AI20" s="1"/>
      <c r="AJ20" s="54"/>
      <c r="AK20" s="28">
        <f t="shared" si="7"/>
        <v>0</v>
      </c>
      <c r="AL20" s="29">
        <f t="shared" si="8"/>
        <v>0</v>
      </c>
      <c r="AM20" s="75">
        <f t="shared" si="14"/>
        <v>0</v>
      </c>
      <c r="AN20" s="34"/>
      <c r="AO20" s="35">
        <f t="shared" si="9"/>
        <v>1</v>
      </c>
      <c r="AP20" s="5"/>
      <c r="AQ20" s="1"/>
      <c r="AR20" s="1"/>
      <c r="AS20" s="1"/>
      <c r="AT20" s="1"/>
      <c r="AU20" s="1"/>
      <c r="AV20" s="1"/>
      <c r="AW20" s="1"/>
      <c r="AX20" s="1"/>
      <c r="AY20" s="48"/>
      <c r="AZ20" s="52">
        <f t="shared" ref="AZ20:AZ21" si="15">SUM(AP20:AY20)</f>
        <v>0</v>
      </c>
      <c r="BA20" s="32">
        <f t="shared" si="10"/>
        <v>0</v>
      </c>
      <c r="BB20" s="5"/>
      <c r="BC20" s="1"/>
      <c r="BD20" s="1"/>
      <c r="BE20" s="54"/>
      <c r="BF20" s="28">
        <f t="shared" si="11"/>
        <v>0</v>
      </c>
      <c r="BG20" s="75">
        <f t="shared" si="12"/>
        <v>0</v>
      </c>
      <c r="BH20" s="59">
        <f t="shared" si="13"/>
        <v>1</v>
      </c>
    </row>
    <row r="21" spans="1:60" ht="19.5" thickBot="1" x14ac:dyDescent="0.35">
      <c r="A21" s="41">
        <v>17</v>
      </c>
      <c r="B21" s="42">
        <f>CELKEM!B21</f>
        <v>0</v>
      </c>
      <c r="C21" s="6"/>
      <c r="D21" s="7"/>
      <c r="E21" s="7"/>
      <c r="F21" s="7"/>
      <c r="G21" s="7"/>
      <c r="H21" s="7"/>
      <c r="I21" s="7"/>
      <c r="J21" s="7"/>
      <c r="K21" s="7"/>
      <c r="L21" s="49"/>
      <c r="M21" s="53">
        <f t="shared" si="0"/>
        <v>0</v>
      </c>
      <c r="N21" s="33">
        <f t="shared" si="3"/>
        <v>0</v>
      </c>
      <c r="O21" s="6"/>
      <c r="P21" s="7"/>
      <c r="Q21" s="7"/>
      <c r="R21" s="55"/>
      <c r="S21" s="30">
        <f t="shared" si="4"/>
        <v>0</v>
      </c>
      <c r="T21" s="31">
        <f t="shared" si="5"/>
        <v>0</v>
      </c>
      <c r="U21" s="6"/>
      <c r="V21" s="7"/>
      <c r="W21" s="7"/>
      <c r="X21" s="7"/>
      <c r="Y21" s="7"/>
      <c r="Z21" s="7"/>
      <c r="AA21" s="7"/>
      <c r="AB21" s="7"/>
      <c r="AC21" s="7"/>
      <c r="AD21" s="49"/>
      <c r="AE21" s="53">
        <f t="shared" si="1"/>
        <v>0</v>
      </c>
      <c r="AF21" s="33">
        <f t="shared" si="6"/>
        <v>0</v>
      </c>
      <c r="AG21" s="6"/>
      <c r="AH21" s="7"/>
      <c r="AI21" s="7"/>
      <c r="AJ21" s="55"/>
      <c r="AK21" s="30">
        <f t="shared" si="7"/>
        <v>0</v>
      </c>
      <c r="AL21" s="31">
        <f t="shared" si="8"/>
        <v>0</v>
      </c>
      <c r="AM21" s="76">
        <f>T21+AL21</f>
        <v>0</v>
      </c>
      <c r="AN21" s="58"/>
      <c r="AO21" s="36">
        <f t="shared" si="9"/>
        <v>1</v>
      </c>
      <c r="AP21" s="6"/>
      <c r="AQ21" s="7"/>
      <c r="AR21" s="7"/>
      <c r="AS21" s="7"/>
      <c r="AT21" s="7"/>
      <c r="AU21" s="7"/>
      <c r="AV21" s="7"/>
      <c r="AW21" s="7"/>
      <c r="AX21" s="7"/>
      <c r="AY21" s="49"/>
      <c r="AZ21" s="53">
        <f t="shared" si="15"/>
        <v>0</v>
      </c>
      <c r="BA21" s="33">
        <f t="shared" si="10"/>
        <v>0</v>
      </c>
      <c r="BB21" s="6"/>
      <c r="BC21" s="7"/>
      <c r="BD21" s="7"/>
      <c r="BE21" s="55"/>
      <c r="BF21" s="30">
        <f t="shared" si="11"/>
        <v>0</v>
      </c>
      <c r="BG21" s="76">
        <f t="shared" si="12"/>
        <v>0</v>
      </c>
      <c r="BH21" s="60">
        <f t="shared" si="13"/>
        <v>1</v>
      </c>
    </row>
  </sheetData>
  <mergeCells count="17">
    <mergeCell ref="C1:AO1"/>
    <mergeCell ref="AP1:BH1"/>
    <mergeCell ref="BH2:BH4"/>
    <mergeCell ref="C3:N3"/>
    <mergeCell ref="O3:S3"/>
    <mergeCell ref="U3:AF3"/>
    <mergeCell ref="AG3:AK3"/>
    <mergeCell ref="AP3:BA3"/>
    <mergeCell ref="BB3:BF3"/>
    <mergeCell ref="BG2:BG4"/>
    <mergeCell ref="A2:A4"/>
    <mergeCell ref="B2:B4"/>
    <mergeCell ref="AM2:AM4"/>
    <mergeCell ref="AO2:AO4"/>
    <mergeCell ref="AP2:BF2"/>
    <mergeCell ref="C2:T2"/>
    <mergeCell ref="U2:AL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CELKEM</vt:lpstr>
      <vt:lpstr>1.kolo - 2023-12-02</vt:lpstr>
      <vt:lpstr>2.kolo - 2023-12-16</vt:lpstr>
      <vt:lpstr>3.kolo - 2024-01-06</vt:lpstr>
      <vt:lpstr>4.kolo - 2024-01-27</vt:lpstr>
      <vt:lpstr>5.kolo - 2024-02-10</vt:lpstr>
      <vt:lpstr>'1.kolo - 2023-12-02'!Názvy_tisku</vt:lpstr>
      <vt:lpstr>'2.kolo - 2023-12-16'!Názvy_tisku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PREPLETANÝ</dc:creator>
  <cp:lastModifiedBy>Petřík</cp:lastModifiedBy>
  <cp:lastPrinted>2023-12-16T00:06:19Z</cp:lastPrinted>
  <dcterms:created xsi:type="dcterms:W3CDTF">2022-01-10T08:33:45Z</dcterms:created>
  <dcterms:modified xsi:type="dcterms:W3CDTF">2023-12-16T11:18:20Z</dcterms:modified>
</cp:coreProperties>
</file>