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1"/>
  </bookViews>
  <sheets>
    <sheet name="5 STAGES" sheetId="1" r:id="rId1"/>
    <sheet name="MZ 6 STAGE" sheetId="2" r:id="rId2"/>
  </sheets>
  <definedNames/>
  <calcPr fullCalcOnLoad="1"/>
</workbook>
</file>

<file path=xl/sharedStrings.xml><?xml version="1.0" encoding="utf-8"?>
<sst xmlns="http://schemas.openxmlformats.org/spreadsheetml/2006/main" count="456" uniqueCount="142">
  <si>
    <t>LOS - nadpis</t>
  </si>
  <si>
    <t>č.</t>
  </si>
  <si>
    <t>Jméno</t>
  </si>
  <si>
    <t>čas</t>
  </si>
  <si>
    <t>PP</t>
  </si>
  <si>
    <t>A</t>
  </si>
  <si>
    <t>C</t>
  </si>
  <si>
    <t>D</t>
  </si>
  <si>
    <t>M-T</t>
  </si>
  <si>
    <t>M-P</t>
  </si>
  <si>
    <t>NE-T</t>
  </si>
  <si>
    <t>PROC</t>
  </si>
  <si>
    <t>sum1</t>
  </si>
  <si>
    <t>sum2</t>
  </si>
  <si>
    <t>sum3</t>
  </si>
  <si>
    <t>sum4</t>
  </si>
  <si>
    <t>sum5</t>
  </si>
  <si>
    <t>%1</t>
  </si>
  <si>
    <t>%2</t>
  </si>
  <si>
    <t>%3</t>
  </si>
  <si>
    <t>%4</t>
  </si>
  <si>
    <t>%5</t>
  </si>
  <si>
    <t>sum %</t>
  </si>
  <si>
    <t>% pohár</t>
  </si>
  <si>
    <t>pořadí</t>
  </si>
  <si>
    <t>Kontrola</t>
  </si>
  <si>
    <t>Celkem</t>
  </si>
  <si>
    <t>%</t>
  </si>
  <si>
    <t>poř.</t>
  </si>
  <si>
    <t>soucet %</t>
  </si>
  <si>
    <t>Kontrolni</t>
  </si>
  <si>
    <t>koeficient&gt;</t>
  </si>
  <si>
    <t>soucet</t>
  </si>
  <si>
    <t>Antoš Vítězslav</t>
  </si>
  <si>
    <t>Bečka Filip</t>
  </si>
  <si>
    <t>Bláha Marek</t>
  </si>
  <si>
    <t>Brázda Tomáš</t>
  </si>
  <si>
    <t>Cibulka Lukáš</t>
  </si>
  <si>
    <t>Dobiáš Vladimír</t>
  </si>
  <si>
    <t>Dvorničenko Konstantin</t>
  </si>
  <si>
    <t>Flaišhanz Václav</t>
  </si>
  <si>
    <t>Fryš Marek</t>
  </si>
  <si>
    <t>Glinz Jakub</t>
  </si>
  <si>
    <t>H Vojtěch</t>
  </si>
  <si>
    <t>Hainz Zbyněk</t>
  </si>
  <si>
    <t>Hájek Tomáš</t>
  </si>
  <si>
    <t>Hebeda Lukáš</t>
  </si>
  <si>
    <t>Hemr Jiří</t>
  </si>
  <si>
    <t>Hnízdil Jan</t>
  </si>
  <si>
    <t>Holzbach Jan</t>
  </si>
  <si>
    <t>Horáčková Anna</t>
  </si>
  <si>
    <t>Hošek Václav</t>
  </si>
  <si>
    <t>Hradil Marek</t>
  </si>
  <si>
    <t>Hrzán Daniel</t>
  </si>
  <si>
    <t>Ihnát Jan</t>
  </si>
  <si>
    <t>Kahovec Jaroslav</t>
  </si>
  <si>
    <t>Kaška Martin</t>
  </si>
  <si>
    <t>Klíma Michal</t>
  </si>
  <si>
    <t>Klimes Jan</t>
  </si>
  <si>
    <t>Kotek Michal</t>
  </si>
  <si>
    <t>Kovář Martin</t>
  </si>
  <si>
    <t>Kovář Radek</t>
  </si>
  <si>
    <t>Kraupner Petr</t>
  </si>
  <si>
    <t>Křapáček Milan</t>
  </si>
  <si>
    <t>Kučera Lukáš</t>
  </si>
  <si>
    <t>Kužel Martin</t>
  </si>
  <si>
    <t>Lorenz Vít</t>
  </si>
  <si>
    <t>Mádl Lukáš</t>
  </si>
  <si>
    <t>Pokorný Hynek</t>
  </si>
  <si>
    <t>Procházka Radek</t>
  </si>
  <si>
    <t>Prokopová Taťána</t>
  </si>
  <si>
    <t>Průša Radim</t>
  </si>
  <si>
    <t>Racský Libor</t>
  </si>
  <si>
    <t>Rott Jiří</t>
  </si>
  <si>
    <t>Skalický David</t>
  </si>
  <si>
    <t>Sláma Jan</t>
  </si>
  <si>
    <t>Starčevič Miroslav</t>
  </si>
  <si>
    <t>Svozil Marko</t>
  </si>
  <si>
    <t>Šimeček Jiří</t>
  </si>
  <si>
    <t>Šmolík Petr</t>
  </si>
  <si>
    <t>Šolc Michal</t>
  </si>
  <si>
    <t>Štorch Milan</t>
  </si>
  <si>
    <t>Tesárek Tonda</t>
  </si>
  <si>
    <t>Tichý Ivan</t>
  </si>
  <si>
    <t>Turek Tomáš</t>
  </si>
  <si>
    <t>Urvalek Pavel</t>
  </si>
  <si>
    <t>Vajtr David</t>
  </si>
  <si>
    <t>Vesecký Jiří</t>
  </si>
  <si>
    <t>Veselý Tomáš</t>
  </si>
  <si>
    <t>Vrkoslavová Jaroslava</t>
  </si>
  <si>
    <t>Zabloudil Vít</t>
  </si>
  <si>
    <t>Zicha Josef</t>
  </si>
  <si>
    <t>Váženo %</t>
  </si>
  <si>
    <t>POŘADÍ</t>
  </si>
  <si>
    <t>Appl Vladimír</t>
  </si>
  <si>
    <t>Bernard Petr</t>
  </si>
  <si>
    <t>Borůvka Ondřej</t>
  </si>
  <si>
    <t>Bříza Pavel</t>
  </si>
  <si>
    <t>Bříza Václav</t>
  </si>
  <si>
    <t>Červenka Miroslav</t>
  </si>
  <si>
    <t>Franče Petr</t>
  </si>
  <si>
    <t>Fryšová Tereza</t>
  </si>
  <si>
    <t>Horký Pavel</t>
  </si>
  <si>
    <t>Hrádek Martin</t>
  </si>
  <si>
    <t>Janoušek Bedřich</t>
  </si>
  <si>
    <t>Jíša Stanislav</t>
  </si>
  <si>
    <t>Kácha Rudolf</t>
  </si>
  <si>
    <t>Korecký Jan</t>
  </si>
  <si>
    <t>Kraupner Petr-MZ</t>
  </si>
  <si>
    <t>Krejčí Tomáš</t>
  </si>
  <si>
    <t>Kučera Peter</t>
  </si>
  <si>
    <t>Machovec Jiří</t>
  </si>
  <si>
    <t>Maleček Václav</t>
  </si>
  <si>
    <t>Martinisko Jakub</t>
  </si>
  <si>
    <t>Sýkora Petr</t>
  </si>
  <si>
    <t>Mestek Petr</t>
  </si>
  <si>
    <t>Milota Jan</t>
  </si>
  <si>
    <t>Pecka Václav</t>
  </si>
  <si>
    <t>Pňáček Jan</t>
  </si>
  <si>
    <t>Scherbaum Oto</t>
  </si>
  <si>
    <t>Smrkovský Martin</t>
  </si>
  <si>
    <t>Sochor Tomáš</t>
  </si>
  <si>
    <t>Sýkora Kamil</t>
  </si>
  <si>
    <t>Šorer Jiří</t>
  </si>
  <si>
    <t>Filip Stanislav</t>
  </si>
  <si>
    <t>Kolář Zbyněk</t>
  </si>
  <si>
    <t>Kopecký Přemysl</t>
  </si>
  <si>
    <t>Maux Tomáš</t>
  </si>
  <si>
    <t>Pavel Tomáš</t>
  </si>
  <si>
    <t>Prepletaný Jan</t>
  </si>
  <si>
    <t>Punčochář Jaromír</t>
  </si>
  <si>
    <t>Ryzák Tomáš</t>
  </si>
  <si>
    <t>Puška samonabíjecí</t>
  </si>
  <si>
    <t>Osobní obranná zbraň</t>
  </si>
  <si>
    <t>Puška opakovací</t>
  </si>
  <si>
    <t>Kup Vít</t>
  </si>
  <si>
    <t>%6</t>
  </si>
  <si>
    <t>sum6</t>
  </si>
  <si>
    <t>Kup Vítězslav</t>
  </si>
  <si>
    <t>Puška Opakovací</t>
  </si>
  <si>
    <t>Počet stagi: 5</t>
  </si>
  <si>
    <r>
      <t xml:space="preserve">Z DŮVODU ŠPATNÉHO POČASÍ </t>
    </r>
    <r>
      <rPr>
        <b/>
        <sz val="12"/>
        <color indexed="21"/>
        <rFont val="Arial CE"/>
        <family val="0"/>
      </rPr>
      <t>MZ</t>
    </r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</si>
</sst>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000000"/>
    <numFmt numFmtId="167" formatCode="0.0000%"/>
  </numFmts>
  <fonts count="46"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sz val="12"/>
      <color indexed="8"/>
      <name val="Arial CE"/>
      <family val="0"/>
    </font>
    <font>
      <b/>
      <sz val="16"/>
      <color indexed="8"/>
      <name val="Arial CE"/>
      <family val="0"/>
    </font>
    <font>
      <sz val="10"/>
      <color indexed="21"/>
      <name val="Arial CE"/>
      <family val="0"/>
    </font>
    <font>
      <b/>
      <sz val="12"/>
      <color indexed="2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22"/>
      <name val="Arial CE"/>
      <family val="0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3"/>
      <name val="Arial CE"/>
      <family val="0"/>
    </font>
    <font>
      <sz val="11"/>
      <color indexed="52"/>
      <name val="Calibri"/>
      <family val="2"/>
    </font>
    <font>
      <sz val="11"/>
      <color indexed="58"/>
      <name val="Calibri"/>
      <family val="2"/>
    </font>
    <font>
      <sz val="11"/>
      <color indexed="23"/>
      <name val="Calibri"/>
      <family val="2"/>
    </font>
    <font>
      <sz val="11"/>
      <color indexed="21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55"/>
      <name val="Calibri"/>
      <family val="2"/>
    </font>
    <font>
      <sz val="12"/>
      <color indexed="21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rgb="FFFF0000"/>
      <name val="Arial CE"/>
      <family val="0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5"/>
        <bgColor indexed="64"/>
      </patternFill>
    </fill>
  </fills>
  <borders count="9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medium"/>
      <top style="medium"/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 style="medium"/>
      <top style="thin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medium"/>
      <right style="medium"/>
      <top style="medium"/>
      <bottom style="medium"/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58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2" borderId="6" applyNumberFormat="0" applyFont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42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0" fontId="0" fillId="0" borderId="10" xfId="0" applyFill="1" applyBorder="1" applyAlignment="1" applyProtection="1">
      <alignment/>
      <protection/>
    </xf>
    <xf numFmtId="0" fontId="1" fillId="33" borderId="11" xfId="0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 horizontal="center" wrapText="1"/>
      <protection/>
    </xf>
    <xf numFmtId="0" fontId="1" fillId="0" borderId="12" xfId="0" applyFont="1" applyFill="1" applyBorder="1" applyAlignment="1" applyProtection="1">
      <alignment horizontal="center"/>
      <protection/>
    </xf>
    <xf numFmtId="0" fontId="0" fillId="0" borderId="12" xfId="0" applyFill="1" applyBorder="1" applyAlignment="1" applyProtection="1">
      <alignment horizontal="center"/>
      <protection/>
    </xf>
    <xf numFmtId="0" fontId="0" fillId="34" borderId="13" xfId="0" applyFill="1" applyBorder="1" applyAlignment="1" applyProtection="1">
      <alignment horizontal="center"/>
      <protection/>
    </xf>
    <xf numFmtId="0" fontId="0" fillId="34" borderId="14" xfId="0" applyFill="1" applyBorder="1" applyAlignment="1" applyProtection="1">
      <alignment horizontal="center"/>
      <protection/>
    </xf>
    <xf numFmtId="0" fontId="0" fillId="34" borderId="15" xfId="0" applyFill="1" applyBorder="1" applyAlignment="1" applyProtection="1">
      <alignment horizontal="center"/>
      <protection/>
    </xf>
    <xf numFmtId="0" fontId="0" fillId="35" borderId="13" xfId="0" applyFill="1" applyBorder="1" applyAlignment="1" applyProtection="1">
      <alignment horizontal="center"/>
      <protection/>
    </xf>
    <xf numFmtId="0" fontId="0" fillId="35" borderId="14" xfId="0" applyFill="1" applyBorder="1" applyAlignment="1" applyProtection="1">
      <alignment horizontal="center"/>
      <protection/>
    </xf>
    <xf numFmtId="0" fontId="0" fillId="35" borderId="15" xfId="0" applyFill="1" applyBorder="1" applyAlignment="1" applyProtection="1">
      <alignment horizontal="center"/>
      <protection/>
    </xf>
    <xf numFmtId="0" fontId="0" fillId="36" borderId="13" xfId="0" applyFill="1" applyBorder="1" applyAlignment="1" applyProtection="1">
      <alignment horizontal="center"/>
      <protection/>
    </xf>
    <xf numFmtId="0" fontId="0" fillId="36" borderId="14" xfId="0" applyFill="1" applyBorder="1" applyAlignment="1" applyProtection="1">
      <alignment horizontal="center"/>
      <protection/>
    </xf>
    <xf numFmtId="0" fontId="0" fillId="36" borderId="15" xfId="0" applyFill="1" applyBorder="1" applyAlignment="1" applyProtection="1">
      <alignment horizontal="center"/>
      <protection/>
    </xf>
    <xf numFmtId="0" fontId="0" fillId="37" borderId="13" xfId="0" applyFill="1" applyBorder="1" applyAlignment="1" applyProtection="1">
      <alignment horizontal="center"/>
      <protection/>
    </xf>
    <xf numFmtId="0" fontId="0" fillId="37" borderId="14" xfId="0" applyFill="1" applyBorder="1" applyAlignment="1" applyProtection="1">
      <alignment horizontal="center"/>
      <protection/>
    </xf>
    <xf numFmtId="0" fontId="0" fillId="37" borderId="15" xfId="0" applyFill="1" applyBorder="1" applyAlignment="1" applyProtection="1">
      <alignment horizontal="center"/>
      <protection/>
    </xf>
    <xf numFmtId="0" fontId="0" fillId="38" borderId="13" xfId="0" applyFill="1" applyBorder="1" applyAlignment="1" applyProtection="1">
      <alignment horizontal="center"/>
      <protection/>
    </xf>
    <xf numFmtId="0" fontId="0" fillId="38" borderId="14" xfId="0" applyFill="1" applyBorder="1" applyAlignment="1" applyProtection="1">
      <alignment horizontal="center"/>
      <protection/>
    </xf>
    <xf numFmtId="0" fontId="0" fillId="38" borderId="15" xfId="0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 wrapText="1"/>
      <protection/>
    </xf>
    <xf numFmtId="9" fontId="0" fillId="0" borderId="0" xfId="0" applyNumberFormat="1" applyFill="1" applyAlignment="1" applyProtection="1">
      <alignment horizontal="center"/>
      <protection/>
    </xf>
    <xf numFmtId="0" fontId="0" fillId="0" borderId="10" xfId="0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 horizontal="center" vertical="center" wrapText="1"/>
      <protection/>
    </xf>
    <xf numFmtId="0" fontId="2" fillId="39" borderId="11" xfId="0" applyFont="1" applyFill="1" applyBorder="1" applyAlignment="1" applyProtection="1">
      <alignment horizontal="center"/>
      <protection/>
    </xf>
    <xf numFmtId="0" fontId="3" fillId="0" borderId="16" xfId="0" applyFont="1" applyFill="1" applyBorder="1" applyAlignment="1" applyProtection="1">
      <alignment horizontal="center"/>
      <protection/>
    </xf>
    <xf numFmtId="0" fontId="3" fillId="0" borderId="17" xfId="0" applyFont="1" applyFill="1" applyBorder="1" applyAlignment="1" applyProtection="1">
      <alignment horizontal="center"/>
      <protection/>
    </xf>
    <xf numFmtId="0" fontId="0" fillId="0" borderId="18" xfId="0" applyFill="1" applyBorder="1" applyAlignment="1" applyProtection="1">
      <alignment horizontal="center"/>
      <protection/>
    </xf>
    <xf numFmtId="0" fontId="1" fillId="0" borderId="10" xfId="0" applyFont="1" applyFill="1" applyBorder="1" applyAlignment="1" applyProtection="1">
      <alignment/>
      <protection/>
    </xf>
    <xf numFmtId="9" fontId="1" fillId="0" borderId="13" xfId="0" applyNumberFormat="1" applyFont="1" applyFill="1" applyBorder="1" applyAlignment="1" applyProtection="1">
      <alignment horizontal="center" vertical="center"/>
      <protection/>
    </xf>
    <xf numFmtId="9" fontId="1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9" xfId="0" applyFill="1" applyBorder="1" applyAlignment="1" applyProtection="1">
      <alignment horizontal="center" vertical="center"/>
      <protection/>
    </xf>
    <xf numFmtId="0" fontId="1" fillId="40" borderId="11" xfId="0" applyFont="1" applyFill="1" applyBorder="1" applyAlignment="1" applyProtection="1">
      <alignment horizontal="center" vertical="center"/>
      <protection/>
    </xf>
    <xf numFmtId="0" fontId="1" fillId="40" borderId="17" xfId="0" applyFont="1" applyFill="1" applyBorder="1" applyAlignment="1" applyProtection="1">
      <alignment horizontal="center" vertical="center"/>
      <protection/>
    </xf>
    <xf numFmtId="0" fontId="0" fillId="0" borderId="20" xfId="0" applyFill="1" applyBorder="1" applyAlignment="1" applyProtection="1">
      <alignment horizontal="center"/>
      <protection/>
    </xf>
    <xf numFmtId="0" fontId="1" fillId="0" borderId="18" xfId="0" applyFont="1" applyFill="1" applyBorder="1" applyAlignment="1" applyProtection="1">
      <alignment horizontal="center"/>
      <protection/>
    </xf>
    <xf numFmtId="0" fontId="0" fillId="34" borderId="21" xfId="0" applyFill="1" applyBorder="1" applyAlignment="1" applyProtection="1">
      <alignment horizontal="center"/>
      <protection/>
    </xf>
    <xf numFmtId="0" fontId="0" fillId="34" borderId="22" xfId="0" applyFill="1" applyBorder="1" applyAlignment="1" applyProtection="1">
      <alignment horizontal="center"/>
      <protection/>
    </xf>
    <xf numFmtId="0" fontId="0" fillId="34" borderId="23" xfId="0" applyFill="1" applyBorder="1" applyAlignment="1" applyProtection="1">
      <alignment horizontal="center"/>
      <protection/>
    </xf>
    <xf numFmtId="0" fontId="0" fillId="35" borderId="21" xfId="0" applyFill="1" applyBorder="1" applyAlignment="1" applyProtection="1">
      <alignment horizontal="center"/>
      <protection/>
    </xf>
    <xf numFmtId="0" fontId="0" fillId="35" borderId="22" xfId="0" applyFill="1" applyBorder="1" applyAlignment="1" applyProtection="1">
      <alignment horizontal="center"/>
      <protection/>
    </xf>
    <xf numFmtId="0" fontId="0" fillId="35" borderId="23" xfId="0" applyFill="1" applyBorder="1" applyAlignment="1" applyProtection="1">
      <alignment horizontal="center"/>
      <protection/>
    </xf>
    <xf numFmtId="0" fontId="0" fillId="36" borderId="21" xfId="0" applyFill="1" applyBorder="1" applyAlignment="1" applyProtection="1">
      <alignment horizontal="center"/>
      <protection/>
    </xf>
    <xf numFmtId="0" fontId="0" fillId="36" borderId="22" xfId="0" applyFill="1" applyBorder="1" applyAlignment="1" applyProtection="1">
      <alignment horizontal="center"/>
      <protection/>
    </xf>
    <xf numFmtId="0" fontId="0" fillId="36" borderId="23" xfId="0" applyFill="1" applyBorder="1" applyAlignment="1" applyProtection="1">
      <alignment horizontal="center"/>
      <protection/>
    </xf>
    <xf numFmtId="0" fontId="0" fillId="37" borderId="21" xfId="0" applyFill="1" applyBorder="1" applyAlignment="1" applyProtection="1">
      <alignment horizontal="center"/>
      <protection/>
    </xf>
    <xf numFmtId="0" fontId="0" fillId="37" borderId="22" xfId="0" applyFill="1" applyBorder="1" applyAlignment="1" applyProtection="1">
      <alignment horizontal="center"/>
      <protection/>
    </xf>
    <xf numFmtId="0" fontId="0" fillId="37" borderId="23" xfId="0" applyFill="1" applyBorder="1" applyAlignment="1" applyProtection="1">
      <alignment horizontal="center"/>
      <protection/>
    </xf>
    <xf numFmtId="0" fontId="0" fillId="38" borderId="21" xfId="0" applyFill="1" applyBorder="1" applyAlignment="1" applyProtection="1">
      <alignment horizontal="center"/>
      <protection/>
    </xf>
    <xf numFmtId="0" fontId="0" fillId="38" borderId="22" xfId="0" applyFill="1" applyBorder="1" applyAlignment="1" applyProtection="1">
      <alignment horizontal="center"/>
      <protection/>
    </xf>
    <xf numFmtId="0" fontId="0" fillId="38" borderId="23" xfId="0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0" fontId="1" fillId="0" borderId="25" xfId="0" applyFont="1" applyFill="1" applyBorder="1" applyAlignment="1" applyProtection="1">
      <alignment horizontal="center"/>
      <protection/>
    </xf>
    <xf numFmtId="0" fontId="0" fillId="0" borderId="26" xfId="0" applyFill="1" applyBorder="1" applyAlignment="1" applyProtection="1">
      <alignment/>
      <protection/>
    </xf>
    <xf numFmtId="0" fontId="0" fillId="34" borderId="25" xfId="0" applyFill="1" applyBorder="1" applyAlignment="1" applyProtection="1">
      <alignment horizontal="center"/>
      <protection/>
    </xf>
    <xf numFmtId="0" fontId="0" fillId="34" borderId="27" xfId="0" applyFill="1" applyBorder="1" applyAlignment="1" applyProtection="1">
      <alignment horizontal="center"/>
      <protection/>
    </xf>
    <xf numFmtId="0" fontId="0" fillId="34" borderId="28" xfId="0" applyFill="1" applyBorder="1" applyAlignment="1" applyProtection="1">
      <alignment horizontal="center"/>
      <protection/>
    </xf>
    <xf numFmtId="0" fontId="0" fillId="35" borderId="25" xfId="0" applyFill="1" applyBorder="1" applyAlignment="1" applyProtection="1">
      <alignment horizontal="center"/>
      <protection/>
    </xf>
    <xf numFmtId="0" fontId="0" fillId="35" borderId="27" xfId="0" applyFill="1" applyBorder="1" applyAlignment="1" applyProtection="1">
      <alignment horizontal="center"/>
      <protection/>
    </xf>
    <xf numFmtId="0" fontId="0" fillId="35" borderId="26" xfId="0" applyFill="1" applyBorder="1" applyAlignment="1" applyProtection="1">
      <alignment horizontal="center"/>
      <protection/>
    </xf>
    <xf numFmtId="0" fontId="0" fillId="36" borderId="29" xfId="0" applyFill="1" applyBorder="1" applyAlignment="1" applyProtection="1">
      <alignment horizontal="center"/>
      <protection/>
    </xf>
    <xf numFmtId="0" fontId="0" fillId="36" borderId="27" xfId="0" applyFill="1" applyBorder="1" applyAlignment="1" applyProtection="1">
      <alignment horizontal="center"/>
      <protection/>
    </xf>
    <xf numFmtId="0" fontId="0" fillId="36" borderId="28" xfId="0" applyFill="1" applyBorder="1" applyAlignment="1" applyProtection="1">
      <alignment horizontal="center"/>
      <protection/>
    </xf>
    <xf numFmtId="0" fontId="0" fillId="37" borderId="25" xfId="0" applyFill="1" applyBorder="1" applyAlignment="1" applyProtection="1">
      <alignment horizontal="center"/>
      <protection/>
    </xf>
    <xf numFmtId="0" fontId="0" fillId="37" borderId="27" xfId="0" applyFill="1" applyBorder="1" applyAlignment="1" applyProtection="1">
      <alignment horizontal="center"/>
      <protection/>
    </xf>
    <xf numFmtId="0" fontId="0" fillId="37" borderId="26" xfId="0" applyFill="1" applyBorder="1" applyAlignment="1" applyProtection="1">
      <alignment horizontal="center"/>
      <protection/>
    </xf>
    <xf numFmtId="0" fontId="0" fillId="38" borderId="29" xfId="0" applyFill="1" applyBorder="1" applyAlignment="1" applyProtection="1">
      <alignment horizontal="center"/>
      <protection/>
    </xf>
    <xf numFmtId="0" fontId="0" fillId="38" borderId="27" xfId="0" applyFill="1" applyBorder="1" applyAlignment="1" applyProtection="1">
      <alignment horizontal="center"/>
      <protection/>
    </xf>
    <xf numFmtId="0" fontId="0" fillId="38" borderId="26" xfId="0" applyFill="1" applyBorder="1" applyAlignment="1" applyProtection="1">
      <alignment horizontal="center"/>
      <protection/>
    </xf>
    <xf numFmtId="10" fontId="1" fillId="40" borderId="20" xfId="0" applyNumberFormat="1" applyFont="1" applyFill="1" applyBorder="1" applyAlignment="1" applyProtection="1">
      <alignment horizontal="center"/>
      <protection/>
    </xf>
    <xf numFmtId="0" fontId="1" fillId="0" borderId="30" xfId="0" applyFont="1" applyFill="1" applyBorder="1" applyAlignment="1" applyProtection="1">
      <alignment horizontal="center"/>
      <protection/>
    </xf>
    <xf numFmtId="0" fontId="0" fillId="0" borderId="31" xfId="0" applyFill="1" applyBorder="1" applyAlignment="1" applyProtection="1">
      <alignment/>
      <protection/>
    </xf>
    <xf numFmtId="0" fontId="0" fillId="34" borderId="30" xfId="0" applyFill="1" applyBorder="1" applyAlignment="1" applyProtection="1">
      <alignment horizontal="center"/>
      <protection/>
    </xf>
    <xf numFmtId="0" fontId="0" fillId="34" borderId="32" xfId="0" applyFill="1" applyBorder="1" applyAlignment="1" applyProtection="1">
      <alignment horizontal="center"/>
      <protection/>
    </xf>
    <xf numFmtId="0" fontId="0" fillId="34" borderId="33" xfId="0" applyFill="1" applyBorder="1" applyAlignment="1" applyProtection="1">
      <alignment horizontal="center"/>
      <protection/>
    </xf>
    <xf numFmtId="0" fontId="0" fillId="35" borderId="30" xfId="0" applyFill="1" applyBorder="1" applyAlignment="1" applyProtection="1">
      <alignment horizontal="center"/>
      <protection/>
    </xf>
    <xf numFmtId="0" fontId="0" fillId="35" borderId="32" xfId="0" applyFill="1" applyBorder="1" applyAlignment="1" applyProtection="1">
      <alignment horizontal="center"/>
      <protection/>
    </xf>
    <xf numFmtId="0" fontId="0" fillId="35" borderId="31" xfId="0" applyFill="1" applyBorder="1" applyAlignment="1" applyProtection="1">
      <alignment horizontal="center"/>
      <protection/>
    </xf>
    <xf numFmtId="0" fontId="0" fillId="36" borderId="34" xfId="0" applyFill="1" applyBorder="1" applyAlignment="1" applyProtection="1">
      <alignment horizontal="center"/>
      <protection/>
    </xf>
    <xf numFmtId="0" fontId="0" fillId="36" borderId="32" xfId="0" applyFill="1" applyBorder="1" applyAlignment="1" applyProtection="1">
      <alignment horizontal="center"/>
      <protection/>
    </xf>
    <xf numFmtId="0" fontId="0" fillId="36" borderId="33" xfId="0" applyFill="1" applyBorder="1" applyAlignment="1" applyProtection="1">
      <alignment horizontal="center"/>
      <protection/>
    </xf>
    <xf numFmtId="0" fontId="0" fillId="37" borderId="30" xfId="0" applyFill="1" applyBorder="1" applyAlignment="1" applyProtection="1">
      <alignment horizontal="center"/>
      <protection/>
    </xf>
    <xf numFmtId="0" fontId="0" fillId="37" borderId="32" xfId="0" applyFill="1" applyBorder="1" applyAlignment="1" applyProtection="1">
      <alignment horizontal="center"/>
      <protection/>
    </xf>
    <xf numFmtId="0" fontId="0" fillId="37" borderId="31" xfId="0" applyFill="1" applyBorder="1" applyAlignment="1" applyProtection="1">
      <alignment horizontal="center"/>
      <protection/>
    </xf>
    <xf numFmtId="0" fontId="0" fillId="38" borderId="34" xfId="0" applyFill="1" applyBorder="1" applyAlignment="1" applyProtection="1">
      <alignment horizontal="center"/>
      <protection/>
    </xf>
    <xf numFmtId="0" fontId="0" fillId="38" borderId="32" xfId="0" applyFill="1" applyBorder="1" applyAlignment="1" applyProtection="1">
      <alignment horizontal="center"/>
      <protection/>
    </xf>
    <xf numFmtId="0" fontId="0" fillId="38" borderId="31" xfId="0" applyFill="1" applyBorder="1" applyAlignment="1" applyProtection="1">
      <alignment horizontal="center"/>
      <protection/>
    </xf>
    <xf numFmtId="9" fontId="0" fillId="0" borderId="30" xfId="0" applyNumberFormat="1" applyFill="1" applyBorder="1" applyAlignment="1" applyProtection="1">
      <alignment horizontal="center"/>
      <protection/>
    </xf>
    <xf numFmtId="9" fontId="0" fillId="0" borderId="32" xfId="0" applyNumberFormat="1" applyFill="1" applyBorder="1" applyAlignment="1" applyProtection="1">
      <alignment horizontal="center"/>
      <protection/>
    </xf>
    <xf numFmtId="167" fontId="0" fillId="0" borderId="35" xfId="0" applyNumberFormat="1" applyFill="1" applyBorder="1" applyAlignment="1" applyProtection="1">
      <alignment horizontal="center"/>
      <protection/>
    </xf>
    <xf numFmtId="10" fontId="1" fillId="40" borderId="36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/>
      <protection/>
    </xf>
    <xf numFmtId="9" fontId="0" fillId="0" borderId="37" xfId="0" applyNumberFormat="1" applyFill="1" applyBorder="1" applyAlignment="1" applyProtection="1">
      <alignment horizontal="center"/>
      <protection/>
    </xf>
    <xf numFmtId="9" fontId="0" fillId="0" borderId="38" xfId="0" applyNumberFormat="1" applyFill="1" applyBorder="1" applyAlignment="1" applyProtection="1">
      <alignment horizontal="center"/>
      <protection/>
    </xf>
    <xf numFmtId="10" fontId="1" fillId="40" borderId="39" xfId="0" applyNumberFormat="1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/>
    </xf>
    <xf numFmtId="0" fontId="0" fillId="0" borderId="40" xfId="0" applyFill="1" applyBorder="1" applyAlignment="1" applyProtection="1">
      <alignment horizontal="center"/>
      <protection/>
    </xf>
    <xf numFmtId="2" fontId="0" fillId="0" borderId="41" xfId="0" applyNumberFormat="1" applyFill="1" applyBorder="1" applyAlignment="1" applyProtection="1">
      <alignment horizontal="center"/>
      <protection/>
    </xf>
    <xf numFmtId="2" fontId="0" fillId="0" borderId="42" xfId="0" applyNumberFormat="1" applyFill="1" applyBorder="1" applyAlignment="1" applyProtection="1">
      <alignment horizontal="center"/>
      <protection/>
    </xf>
    <xf numFmtId="9" fontId="0" fillId="0" borderId="40" xfId="0" applyNumberFormat="1" applyFill="1" applyBorder="1" applyAlignment="1" applyProtection="1">
      <alignment horizontal="center"/>
      <protection/>
    </xf>
    <xf numFmtId="166" fontId="1" fillId="40" borderId="18" xfId="0" applyNumberFormat="1" applyFont="1" applyFill="1" applyBorder="1" applyAlignment="1" applyProtection="1">
      <alignment horizontal="center"/>
      <protection/>
    </xf>
    <xf numFmtId="9" fontId="1" fillId="40" borderId="43" xfId="0" applyNumberFormat="1" applyFont="1" applyFill="1" applyBorder="1" applyAlignment="1" applyProtection="1">
      <alignment horizontal="center"/>
      <protection/>
    </xf>
    <xf numFmtId="9" fontId="0" fillId="0" borderId="25" xfId="0" applyNumberFormat="1" applyFill="1" applyBorder="1" applyAlignment="1" applyProtection="1">
      <alignment horizontal="center"/>
      <protection/>
    </xf>
    <xf numFmtId="9" fontId="0" fillId="0" borderId="27" xfId="0" applyNumberFormat="1" applyFill="1" applyBorder="1" applyAlignment="1" applyProtection="1">
      <alignment horizontal="center"/>
      <protection/>
    </xf>
    <xf numFmtId="167" fontId="0" fillId="0" borderId="20" xfId="0" applyNumberFormat="1" applyFill="1" applyBorder="1" applyAlignment="1" applyProtection="1">
      <alignment horizontal="center"/>
      <protection/>
    </xf>
    <xf numFmtId="0" fontId="1" fillId="40" borderId="20" xfId="0" applyFont="1" applyFill="1" applyBorder="1" applyAlignment="1" applyProtection="1">
      <alignment horizontal="center"/>
      <protection/>
    </xf>
    <xf numFmtId="0" fontId="0" fillId="34" borderId="31" xfId="0" applyFill="1" applyBorder="1" applyAlignment="1" applyProtection="1">
      <alignment horizontal="center"/>
      <protection/>
    </xf>
    <xf numFmtId="0" fontId="0" fillId="36" borderId="30" xfId="0" applyFill="1" applyBorder="1" applyAlignment="1" applyProtection="1">
      <alignment horizontal="center"/>
      <protection/>
    </xf>
    <xf numFmtId="0" fontId="0" fillId="36" borderId="31" xfId="0" applyFill="1" applyBorder="1" applyAlignment="1" applyProtection="1">
      <alignment horizontal="center"/>
      <protection/>
    </xf>
    <xf numFmtId="0" fontId="0" fillId="38" borderId="30" xfId="0" applyFill="1" applyBorder="1" applyAlignment="1" applyProtection="1">
      <alignment horizontal="center"/>
      <protection/>
    </xf>
    <xf numFmtId="167" fontId="0" fillId="0" borderId="36" xfId="0" applyNumberFormat="1" applyFill="1" applyBorder="1" applyAlignment="1" applyProtection="1">
      <alignment horizontal="center"/>
      <protection/>
    </xf>
    <xf numFmtId="0" fontId="1" fillId="40" borderId="36" xfId="0" applyFont="1" applyFill="1" applyBorder="1" applyAlignment="1" applyProtection="1">
      <alignment horizontal="center"/>
      <protection/>
    </xf>
    <xf numFmtId="167" fontId="0" fillId="0" borderId="39" xfId="0" applyNumberFormat="1" applyFill="1" applyBorder="1" applyAlignment="1" applyProtection="1">
      <alignment horizontal="center"/>
      <protection/>
    </xf>
    <xf numFmtId="0" fontId="1" fillId="40" borderId="39" xfId="0" applyFont="1" applyFill="1" applyBorder="1" applyAlignment="1" applyProtection="1">
      <alignment horizontal="center"/>
      <protection/>
    </xf>
    <xf numFmtId="0" fontId="0" fillId="0" borderId="44" xfId="0" applyFill="1" applyBorder="1" applyAlignment="1" applyProtection="1">
      <alignment/>
      <protection/>
    </xf>
    <xf numFmtId="0" fontId="0" fillId="34" borderId="45" xfId="0" applyFill="1" applyBorder="1" applyAlignment="1" applyProtection="1">
      <alignment horizontal="center"/>
      <protection/>
    </xf>
    <xf numFmtId="0" fontId="0" fillId="34" borderId="46" xfId="0" applyFill="1" applyBorder="1" applyAlignment="1" applyProtection="1">
      <alignment horizontal="center"/>
      <protection/>
    </xf>
    <xf numFmtId="0" fontId="0" fillId="34" borderId="44" xfId="0" applyFill="1" applyBorder="1" applyAlignment="1" applyProtection="1">
      <alignment horizontal="center"/>
      <protection/>
    </xf>
    <xf numFmtId="0" fontId="0" fillId="35" borderId="45" xfId="0" applyFill="1" applyBorder="1" applyAlignment="1" applyProtection="1">
      <alignment horizontal="center"/>
      <protection/>
    </xf>
    <xf numFmtId="0" fontId="0" fillId="35" borderId="46" xfId="0" applyFill="1" applyBorder="1" applyAlignment="1" applyProtection="1">
      <alignment horizontal="center"/>
      <protection/>
    </xf>
    <xf numFmtId="0" fontId="0" fillId="35" borderId="44" xfId="0" applyFill="1" applyBorder="1" applyAlignment="1" applyProtection="1">
      <alignment horizontal="center"/>
      <protection/>
    </xf>
    <xf numFmtId="0" fontId="0" fillId="36" borderId="45" xfId="0" applyFill="1" applyBorder="1" applyAlignment="1" applyProtection="1">
      <alignment horizontal="center"/>
      <protection/>
    </xf>
    <xf numFmtId="0" fontId="0" fillId="36" borderId="46" xfId="0" applyFill="1" applyBorder="1" applyAlignment="1" applyProtection="1">
      <alignment horizontal="center"/>
      <protection/>
    </xf>
    <xf numFmtId="0" fontId="0" fillId="36" borderId="44" xfId="0" applyFill="1" applyBorder="1" applyAlignment="1" applyProtection="1">
      <alignment horizontal="center"/>
      <protection/>
    </xf>
    <xf numFmtId="0" fontId="0" fillId="37" borderId="45" xfId="0" applyFill="1" applyBorder="1" applyAlignment="1" applyProtection="1">
      <alignment horizontal="center"/>
      <protection/>
    </xf>
    <xf numFmtId="0" fontId="0" fillId="37" borderId="46" xfId="0" applyFill="1" applyBorder="1" applyAlignment="1" applyProtection="1">
      <alignment horizontal="center"/>
      <protection/>
    </xf>
    <xf numFmtId="0" fontId="0" fillId="37" borderId="44" xfId="0" applyFill="1" applyBorder="1" applyAlignment="1" applyProtection="1">
      <alignment horizontal="center"/>
      <protection/>
    </xf>
    <xf numFmtId="0" fontId="0" fillId="38" borderId="45" xfId="0" applyFill="1" applyBorder="1" applyAlignment="1" applyProtection="1">
      <alignment horizontal="center"/>
      <protection/>
    </xf>
    <xf numFmtId="0" fontId="0" fillId="38" borderId="46" xfId="0" applyFill="1" applyBorder="1" applyAlignment="1" applyProtection="1">
      <alignment horizontal="center"/>
      <protection/>
    </xf>
    <xf numFmtId="0" fontId="0" fillId="0" borderId="47" xfId="0" applyFill="1" applyBorder="1" applyAlignment="1" applyProtection="1">
      <alignment/>
      <protection/>
    </xf>
    <xf numFmtId="0" fontId="0" fillId="34" borderId="48" xfId="0" applyFill="1" applyBorder="1" applyAlignment="1" applyProtection="1">
      <alignment horizontal="center"/>
      <protection/>
    </xf>
    <xf numFmtId="0" fontId="0" fillId="34" borderId="49" xfId="0" applyFill="1" applyBorder="1" applyAlignment="1" applyProtection="1">
      <alignment horizontal="center"/>
      <protection/>
    </xf>
    <xf numFmtId="0" fontId="0" fillId="34" borderId="47" xfId="0" applyFill="1" applyBorder="1" applyAlignment="1" applyProtection="1">
      <alignment horizontal="center"/>
      <protection/>
    </xf>
    <xf numFmtId="0" fontId="0" fillId="35" borderId="48" xfId="0" applyFill="1" applyBorder="1" applyAlignment="1" applyProtection="1">
      <alignment horizontal="center"/>
      <protection/>
    </xf>
    <xf numFmtId="0" fontId="0" fillId="35" borderId="49" xfId="0" applyFill="1" applyBorder="1" applyAlignment="1" applyProtection="1">
      <alignment horizontal="center"/>
      <protection/>
    </xf>
    <xf numFmtId="0" fontId="0" fillId="35" borderId="47" xfId="0" applyFill="1" applyBorder="1" applyAlignment="1" applyProtection="1">
      <alignment horizontal="center"/>
      <protection/>
    </xf>
    <xf numFmtId="0" fontId="0" fillId="36" borderId="48" xfId="0" applyFill="1" applyBorder="1" applyAlignment="1" applyProtection="1">
      <alignment horizontal="center"/>
      <protection/>
    </xf>
    <xf numFmtId="0" fontId="0" fillId="36" borderId="49" xfId="0" applyFill="1" applyBorder="1" applyAlignment="1" applyProtection="1">
      <alignment horizontal="center"/>
      <protection/>
    </xf>
    <xf numFmtId="0" fontId="0" fillId="36" borderId="47" xfId="0" applyFill="1" applyBorder="1" applyAlignment="1" applyProtection="1">
      <alignment horizontal="center"/>
      <protection/>
    </xf>
    <xf numFmtId="0" fontId="0" fillId="37" borderId="48" xfId="0" applyFill="1" applyBorder="1" applyAlignment="1" applyProtection="1">
      <alignment horizontal="center"/>
      <protection/>
    </xf>
    <xf numFmtId="0" fontId="0" fillId="37" borderId="49" xfId="0" applyFill="1" applyBorder="1" applyAlignment="1" applyProtection="1">
      <alignment horizontal="center"/>
      <protection/>
    </xf>
    <xf numFmtId="0" fontId="0" fillId="37" borderId="47" xfId="0" applyFill="1" applyBorder="1" applyAlignment="1" applyProtection="1">
      <alignment horizontal="center"/>
      <protection/>
    </xf>
    <xf numFmtId="0" fontId="0" fillId="38" borderId="48" xfId="0" applyFill="1" applyBorder="1" applyAlignment="1" applyProtection="1">
      <alignment horizontal="center"/>
      <protection/>
    </xf>
    <xf numFmtId="0" fontId="0" fillId="38" borderId="49" xfId="0" applyFill="1" applyBorder="1" applyAlignment="1" applyProtection="1">
      <alignment horizontal="center"/>
      <protection/>
    </xf>
    <xf numFmtId="0" fontId="1" fillId="0" borderId="50" xfId="0" applyFont="1" applyFill="1" applyBorder="1" applyAlignment="1" applyProtection="1">
      <alignment horizontal="center"/>
      <protection/>
    </xf>
    <xf numFmtId="0" fontId="0" fillId="0" borderId="51" xfId="0" applyFill="1" applyBorder="1" applyAlignment="1" applyProtection="1">
      <alignment/>
      <protection/>
    </xf>
    <xf numFmtId="0" fontId="0" fillId="34" borderId="52" xfId="0" applyFill="1" applyBorder="1" applyAlignment="1" applyProtection="1">
      <alignment horizontal="center"/>
      <protection/>
    </xf>
    <xf numFmtId="0" fontId="0" fillId="34" borderId="53" xfId="0" applyFill="1" applyBorder="1" applyAlignment="1" applyProtection="1">
      <alignment horizontal="center"/>
      <protection/>
    </xf>
    <xf numFmtId="0" fontId="0" fillId="34" borderId="51" xfId="0" applyFill="1" applyBorder="1" applyAlignment="1" applyProtection="1">
      <alignment horizontal="center"/>
      <protection/>
    </xf>
    <xf numFmtId="0" fontId="0" fillId="35" borderId="52" xfId="0" applyFill="1" applyBorder="1" applyAlignment="1" applyProtection="1">
      <alignment horizontal="center"/>
      <protection/>
    </xf>
    <xf numFmtId="0" fontId="0" fillId="35" borderId="53" xfId="0" applyFill="1" applyBorder="1" applyAlignment="1" applyProtection="1">
      <alignment horizontal="center"/>
      <protection/>
    </xf>
    <xf numFmtId="0" fontId="0" fillId="35" borderId="51" xfId="0" applyFill="1" applyBorder="1" applyAlignment="1" applyProtection="1">
      <alignment horizontal="center"/>
      <protection/>
    </xf>
    <xf numFmtId="0" fontId="0" fillId="36" borderId="52" xfId="0" applyFill="1" applyBorder="1" applyAlignment="1" applyProtection="1">
      <alignment horizontal="center"/>
      <protection/>
    </xf>
    <xf numFmtId="0" fontId="0" fillId="36" borderId="53" xfId="0" applyFill="1" applyBorder="1" applyAlignment="1" applyProtection="1">
      <alignment horizontal="center"/>
      <protection/>
    </xf>
    <xf numFmtId="0" fontId="0" fillId="36" borderId="51" xfId="0" applyFill="1" applyBorder="1" applyAlignment="1" applyProtection="1">
      <alignment horizontal="center"/>
      <protection/>
    </xf>
    <xf numFmtId="0" fontId="0" fillId="37" borderId="52" xfId="0" applyFill="1" applyBorder="1" applyAlignment="1" applyProtection="1">
      <alignment horizontal="center"/>
      <protection/>
    </xf>
    <xf numFmtId="0" fontId="0" fillId="37" borderId="53" xfId="0" applyFill="1" applyBorder="1" applyAlignment="1" applyProtection="1">
      <alignment horizontal="center"/>
      <protection/>
    </xf>
    <xf numFmtId="0" fontId="0" fillId="37" borderId="51" xfId="0" applyFill="1" applyBorder="1" applyAlignment="1" applyProtection="1">
      <alignment horizontal="center"/>
      <protection/>
    </xf>
    <xf numFmtId="0" fontId="0" fillId="38" borderId="52" xfId="0" applyFill="1" applyBorder="1" applyAlignment="1" applyProtection="1">
      <alignment horizontal="center"/>
      <protection/>
    </xf>
    <xf numFmtId="0" fontId="0" fillId="38" borderId="53" xfId="0" applyFill="1" applyBorder="1" applyAlignment="1" applyProtection="1">
      <alignment horizontal="center"/>
      <protection/>
    </xf>
    <xf numFmtId="0" fontId="0" fillId="38" borderId="54" xfId="0" applyFill="1" applyBorder="1" applyAlignment="1" applyProtection="1">
      <alignment horizontal="center"/>
      <protection/>
    </xf>
    <xf numFmtId="0" fontId="1" fillId="0" borderId="55" xfId="0" applyFont="1" applyFill="1" applyBorder="1" applyAlignment="1" applyProtection="1">
      <alignment horizontal="center"/>
      <protection/>
    </xf>
    <xf numFmtId="0" fontId="0" fillId="38" borderId="56" xfId="0" applyFill="1" applyBorder="1" applyAlignment="1" applyProtection="1">
      <alignment horizontal="center"/>
      <protection/>
    </xf>
    <xf numFmtId="0" fontId="0" fillId="38" borderId="57" xfId="0" applyFill="1" applyBorder="1" applyAlignment="1" applyProtection="1">
      <alignment horizontal="center"/>
      <protection/>
    </xf>
    <xf numFmtId="0" fontId="0" fillId="38" borderId="58" xfId="0" applyFill="1" applyBorder="1" applyAlignment="1" applyProtection="1">
      <alignment horizontal="center"/>
      <protection/>
    </xf>
    <xf numFmtId="0" fontId="1" fillId="0" borderId="59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/>
      <protection/>
    </xf>
    <xf numFmtId="0" fontId="0" fillId="34" borderId="61" xfId="0" applyFill="1" applyBorder="1" applyAlignment="1" applyProtection="1">
      <alignment horizontal="center"/>
      <protection/>
    </xf>
    <xf numFmtId="0" fontId="0" fillId="34" borderId="62" xfId="0" applyFill="1" applyBorder="1" applyAlignment="1" applyProtection="1">
      <alignment horizontal="center"/>
      <protection/>
    </xf>
    <xf numFmtId="0" fontId="0" fillId="34" borderId="60" xfId="0" applyFill="1" applyBorder="1" applyAlignment="1" applyProtection="1">
      <alignment horizontal="center"/>
      <protection/>
    </xf>
    <xf numFmtId="0" fontId="0" fillId="35" borderId="61" xfId="0" applyFill="1" applyBorder="1" applyAlignment="1" applyProtection="1">
      <alignment horizontal="center"/>
      <protection/>
    </xf>
    <xf numFmtId="0" fontId="0" fillId="35" borderId="62" xfId="0" applyFill="1" applyBorder="1" applyAlignment="1" applyProtection="1">
      <alignment horizontal="center"/>
      <protection/>
    </xf>
    <xf numFmtId="0" fontId="0" fillId="35" borderId="60" xfId="0" applyFill="1" applyBorder="1" applyAlignment="1" applyProtection="1">
      <alignment horizontal="center"/>
      <protection/>
    </xf>
    <xf numFmtId="0" fontId="0" fillId="36" borderId="61" xfId="0" applyFill="1" applyBorder="1" applyAlignment="1" applyProtection="1">
      <alignment horizontal="center"/>
      <protection/>
    </xf>
    <xf numFmtId="0" fontId="0" fillId="36" borderId="62" xfId="0" applyFill="1" applyBorder="1" applyAlignment="1" applyProtection="1">
      <alignment horizontal="center"/>
      <protection/>
    </xf>
    <xf numFmtId="0" fontId="0" fillId="36" borderId="60" xfId="0" applyFill="1" applyBorder="1" applyAlignment="1" applyProtection="1">
      <alignment horizontal="center"/>
      <protection/>
    </xf>
    <xf numFmtId="0" fontId="0" fillId="37" borderId="61" xfId="0" applyFill="1" applyBorder="1" applyAlignment="1" applyProtection="1">
      <alignment horizontal="center"/>
      <protection/>
    </xf>
    <xf numFmtId="0" fontId="0" fillId="37" borderId="62" xfId="0" applyFill="1" applyBorder="1" applyAlignment="1" applyProtection="1">
      <alignment horizontal="center"/>
      <protection/>
    </xf>
    <xf numFmtId="0" fontId="0" fillId="37" borderId="60" xfId="0" applyFill="1" applyBorder="1" applyAlignment="1" applyProtection="1">
      <alignment horizontal="center"/>
      <protection/>
    </xf>
    <xf numFmtId="0" fontId="0" fillId="38" borderId="61" xfId="0" applyFill="1" applyBorder="1" applyAlignment="1" applyProtection="1">
      <alignment horizontal="center"/>
      <protection/>
    </xf>
    <xf numFmtId="0" fontId="0" fillId="38" borderId="62" xfId="0" applyFill="1" applyBorder="1" applyAlignment="1" applyProtection="1">
      <alignment horizontal="center"/>
      <protection/>
    </xf>
    <xf numFmtId="0" fontId="0" fillId="38" borderId="63" xfId="0" applyFill="1" applyBorder="1" applyAlignment="1" applyProtection="1">
      <alignment horizontal="center"/>
      <protection/>
    </xf>
    <xf numFmtId="9" fontId="0" fillId="0" borderId="50" xfId="0" applyNumberFormat="1" applyFill="1" applyBorder="1" applyAlignment="1" applyProtection="1">
      <alignment horizontal="center"/>
      <protection/>
    </xf>
    <xf numFmtId="9" fontId="0" fillId="0" borderId="53" xfId="0" applyNumberFormat="1" applyFill="1" applyBorder="1" applyAlignment="1" applyProtection="1">
      <alignment horizontal="center"/>
      <protection/>
    </xf>
    <xf numFmtId="167" fontId="0" fillId="0" borderId="64" xfId="0" applyNumberFormat="1" applyFill="1" applyBorder="1" applyAlignment="1" applyProtection="1">
      <alignment horizontal="center"/>
      <protection/>
    </xf>
    <xf numFmtId="10" fontId="1" fillId="40" borderId="64" xfId="0" applyNumberFormat="1" applyFont="1" applyFill="1" applyBorder="1" applyAlignment="1" applyProtection="1">
      <alignment horizontal="center"/>
      <protection/>
    </xf>
    <xf numFmtId="0" fontId="1" fillId="40" borderId="65" xfId="0" applyFont="1" applyFill="1" applyBorder="1" applyAlignment="1" applyProtection="1">
      <alignment horizontal="center"/>
      <protection/>
    </xf>
    <xf numFmtId="9" fontId="0" fillId="0" borderId="55" xfId="0" applyNumberFormat="1" applyFill="1" applyBorder="1" applyAlignment="1" applyProtection="1">
      <alignment horizontal="center"/>
      <protection/>
    </xf>
    <xf numFmtId="0" fontId="1" fillId="40" borderId="66" xfId="0" applyFont="1" applyFill="1" applyBorder="1" applyAlignment="1" applyProtection="1">
      <alignment horizontal="center"/>
      <protection/>
    </xf>
    <xf numFmtId="9" fontId="0" fillId="0" borderId="59" xfId="0" applyNumberFormat="1" applyFill="1" applyBorder="1" applyAlignment="1" applyProtection="1">
      <alignment horizontal="center"/>
      <protection/>
    </xf>
    <xf numFmtId="9" fontId="0" fillId="0" borderId="62" xfId="0" applyNumberFormat="1" applyFill="1" applyBorder="1" applyAlignment="1" applyProtection="1">
      <alignment horizontal="center"/>
      <protection/>
    </xf>
    <xf numFmtId="167" fontId="0" fillId="0" borderId="67" xfId="0" applyNumberFormat="1" applyFill="1" applyBorder="1" applyAlignment="1" applyProtection="1">
      <alignment horizontal="center"/>
      <protection/>
    </xf>
    <xf numFmtId="10" fontId="1" fillId="40" borderId="67" xfId="0" applyNumberFormat="1" applyFont="1" applyFill="1" applyBorder="1" applyAlignment="1" applyProtection="1">
      <alignment horizontal="center"/>
      <protection/>
    </xf>
    <xf numFmtId="0" fontId="1" fillId="40" borderId="68" xfId="0" applyFont="1" applyFill="1" applyBorder="1" applyAlignment="1" applyProtection="1">
      <alignment horizontal="center"/>
      <protection/>
    </xf>
    <xf numFmtId="2" fontId="1" fillId="0" borderId="21" xfId="0" applyNumberFormat="1" applyFont="1" applyFill="1" applyBorder="1" applyAlignment="1" applyProtection="1">
      <alignment horizontal="center"/>
      <protection/>
    </xf>
    <xf numFmtId="2" fontId="1" fillId="0" borderId="22" xfId="0" applyNumberFormat="1" applyFont="1" applyFill="1" applyBorder="1" applyAlignment="1" applyProtection="1">
      <alignment horizontal="center"/>
      <protection/>
    </xf>
    <xf numFmtId="9" fontId="0" fillId="0" borderId="69" xfId="0" applyNumberFormat="1" applyFill="1" applyBorder="1" applyAlignment="1" applyProtection="1">
      <alignment horizontal="center"/>
      <protection/>
    </xf>
    <xf numFmtId="166" fontId="1" fillId="40" borderId="10" xfId="0" applyNumberFormat="1" applyFont="1" applyFill="1" applyBorder="1" applyAlignment="1" applyProtection="1">
      <alignment horizontal="center"/>
      <protection/>
    </xf>
    <xf numFmtId="9" fontId="1" fillId="40" borderId="70" xfId="0" applyNumberFormat="1" applyFont="1" applyFill="1" applyBorder="1" applyAlignment="1" applyProtection="1">
      <alignment horizontal="center"/>
      <protection/>
    </xf>
    <xf numFmtId="167" fontId="0" fillId="0" borderId="71" xfId="0" applyNumberFormat="1" applyFill="1" applyBorder="1" applyAlignment="1" applyProtection="1">
      <alignment horizontal="center"/>
      <protection/>
    </xf>
    <xf numFmtId="0" fontId="1" fillId="40" borderId="72" xfId="0" applyFont="1" applyFill="1" applyBorder="1" applyAlignment="1" applyProtection="1">
      <alignment horizontal="center"/>
      <protection/>
    </xf>
    <xf numFmtId="0" fontId="1" fillId="40" borderId="73" xfId="0" applyFont="1" applyFill="1" applyBorder="1" applyAlignment="1" applyProtection="1">
      <alignment horizontal="center"/>
      <protection/>
    </xf>
    <xf numFmtId="167" fontId="0" fillId="0" borderId="74" xfId="0" applyNumberFormat="1" applyFill="1" applyBorder="1" applyAlignment="1" applyProtection="1">
      <alignment horizontal="center"/>
      <protection/>
    </xf>
    <xf numFmtId="0" fontId="1" fillId="40" borderId="75" xfId="0" applyFont="1" applyFill="1" applyBorder="1" applyAlignment="1" applyProtection="1">
      <alignment horizontal="center"/>
      <protection/>
    </xf>
    <xf numFmtId="0" fontId="0" fillId="0" borderId="76" xfId="0" applyFill="1" applyBorder="1" applyAlignment="1" applyProtection="1">
      <alignment horizontal="center"/>
      <protection/>
    </xf>
    <xf numFmtId="0" fontId="0" fillId="0" borderId="77" xfId="0" applyFill="1" applyBorder="1" applyAlignment="1" applyProtection="1">
      <alignment horizontal="center"/>
      <protection/>
    </xf>
    <xf numFmtId="0" fontId="0" fillId="0" borderId="78" xfId="0" applyFill="1" applyBorder="1" applyAlignment="1" applyProtection="1">
      <alignment horizontal="center"/>
      <protection/>
    </xf>
    <xf numFmtId="9" fontId="1" fillId="0" borderId="79" xfId="0" applyNumberFormat="1" applyFont="1" applyFill="1" applyBorder="1" applyAlignment="1" applyProtection="1">
      <alignment horizontal="center" vertical="center"/>
      <protection/>
    </xf>
    <xf numFmtId="0" fontId="0" fillId="33" borderId="21" xfId="0" applyFill="1" applyBorder="1" applyAlignment="1" applyProtection="1">
      <alignment horizontal="center"/>
      <protection/>
    </xf>
    <xf numFmtId="0" fontId="0" fillId="33" borderId="22" xfId="0" applyFill="1" applyBorder="1" applyAlignment="1" applyProtection="1">
      <alignment horizontal="center"/>
      <protection/>
    </xf>
    <xf numFmtId="0" fontId="0" fillId="33" borderId="23" xfId="0" applyFill="1" applyBorder="1" applyAlignment="1" applyProtection="1">
      <alignment horizontal="center"/>
      <protection/>
    </xf>
    <xf numFmtId="2" fontId="1" fillId="0" borderId="80" xfId="0" applyNumberFormat="1" applyFont="1" applyFill="1" applyBorder="1" applyAlignment="1" applyProtection="1">
      <alignment horizontal="center"/>
      <protection/>
    </xf>
    <xf numFmtId="0" fontId="0" fillId="0" borderId="81" xfId="0" applyFill="1" applyBorder="1" applyAlignment="1" applyProtection="1">
      <alignment/>
      <protection/>
    </xf>
    <xf numFmtId="0" fontId="0" fillId="33" borderId="82" xfId="0" applyFill="1" applyBorder="1" applyAlignment="1" applyProtection="1">
      <alignment horizontal="center"/>
      <protection/>
    </xf>
    <xf numFmtId="0" fontId="0" fillId="33" borderId="83" xfId="0" applyFill="1" applyBorder="1" applyAlignment="1" applyProtection="1">
      <alignment horizontal="center"/>
      <protection/>
    </xf>
    <xf numFmtId="0" fontId="0" fillId="33" borderId="84" xfId="0" applyFill="1" applyBorder="1" applyAlignment="1" applyProtection="1">
      <alignment horizontal="center"/>
      <protection/>
    </xf>
    <xf numFmtId="9" fontId="0" fillId="0" borderId="72" xfId="0" applyNumberFormat="1" applyFill="1" applyBorder="1" applyAlignment="1" applyProtection="1">
      <alignment horizontal="center"/>
      <protection/>
    </xf>
    <xf numFmtId="0" fontId="0" fillId="0" borderId="33" xfId="0" applyFill="1" applyBorder="1" applyAlignment="1" applyProtection="1">
      <alignment/>
      <protection/>
    </xf>
    <xf numFmtId="0" fontId="0" fillId="33" borderId="85" xfId="0" applyFill="1" applyBorder="1" applyAlignment="1" applyProtection="1">
      <alignment horizontal="center"/>
      <protection/>
    </xf>
    <xf numFmtId="0" fontId="0" fillId="33" borderId="86" xfId="0" applyFill="1" applyBorder="1" applyAlignment="1" applyProtection="1">
      <alignment horizontal="center"/>
      <protection/>
    </xf>
    <xf numFmtId="0" fontId="0" fillId="33" borderId="87" xfId="0" applyFill="1" applyBorder="1" applyAlignment="1" applyProtection="1">
      <alignment horizontal="center"/>
      <protection/>
    </xf>
    <xf numFmtId="9" fontId="0" fillId="0" borderId="73" xfId="0" applyNumberFormat="1" applyFill="1" applyBorder="1" applyAlignment="1" applyProtection="1">
      <alignment horizontal="center"/>
      <protection/>
    </xf>
    <xf numFmtId="0" fontId="0" fillId="0" borderId="88" xfId="0" applyFill="1" applyBorder="1" applyAlignment="1" applyProtection="1">
      <alignment/>
      <protection/>
    </xf>
    <xf numFmtId="0" fontId="0" fillId="33" borderId="89" xfId="0" applyFill="1" applyBorder="1" applyAlignment="1" applyProtection="1">
      <alignment horizontal="center"/>
      <protection/>
    </xf>
    <xf numFmtId="0" fontId="0" fillId="33" borderId="90" xfId="0" applyFill="1" applyBorder="1" applyAlignment="1" applyProtection="1">
      <alignment horizontal="center"/>
      <protection/>
    </xf>
    <xf numFmtId="0" fontId="0" fillId="33" borderId="91" xfId="0" applyFill="1" applyBorder="1" applyAlignment="1" applyProtection="1">
      <alignment horizontal="center"/>
      <protection/>
    </xf>
    <xf numFmtId="9" fontId="0" fillId="0" borderId="75" xfId="0" applyNumberFormat="1" applyFill="1" applyBorder="1" applyAlignment="1" applyProtection="1">
      <alignment horizontal="center"/>
      <protection/>
    </xf>
    <xf numFmtId="0" fontId="0" fillId="33" borderId="92" xfId="0" applyFill="1" applyBorder="1" applyAlignment="1" applyProtection="1">
      <alignment horizontal="center"/>
      <protection/>
    </xf>
    <xf numFmtId="2" fontId="0" fillId="0" borderId="79" xfId="0" applyNumberFormat="1" applyFill="1" applyBorder="1" applyAlignment="1" applyProtection="1">
      <alignment horizontal="center"/>
      <protection/>
    </xf>
    <xf numFmtId="9" fontId="0" fillId="0" borderId="93" xfId="0" applyNumberFormat="1" applyFill="1" applyBorder="1" applyAlignment="1" applyProtection="1">
      <alignment horizontal="center"/>
      <protection/>
    </xf>
    <xf numFmtId="9" fontId="0" fillId="0" borderId="94" xfId="0" applyNumberFormat="1" applyFill="1" applyBorder="1" applyAlignment="1" applyProtection="1">
      <alignment horizontal="center"/>
      <protection/>
    </xf>
    <xf numFmtId="0" fontId="1" fillId="34" borderId="11" xfId="0" applyFont="1" applyFill="1" applyBorder="1" applyAlignment="1" applyProtection="1">
      <alignment horizontal="center" wrapText="1"/>
      <protection/>
    </xf>
    <xf numFmtId="0" fontId="1" fillId="35" borderId="11" xfId="0" applyFont="1" applyFill="1" applyBorder="1" applyAlignment="1" applyProtection="1">
      <alignment horizontal="center" wrapText="1"/>
      <protection/>
    </xf>
    <xf numFmtId="0" fontId="1" fillId="36" borderId="11" xfId="0" applyFont="1" applyFill="1" applyBorder="1" applyAlignment="1" applyProtection="1">
      <alignment horizontal="center" wrapText="1"/>
      <protection/>
    </xf>
    <xf numFmtId="0" fontId="1" fillId="37" borderId="11" xfId="0" applyFont="1" applyFill="1" applyBorder="1" applyAlignment="1" applyProtection="1">
      <alignment horizontal="center" wrapText="1"/>
      <protection/>
    </xf>
    <xf numFmtId="0" fontId="1" fillId="38" borderId="11" xfId="0" applyFont="1" applyFill="1" applyBorder="1" applyAlignment="1" applyProtection="1">
      <alignment horizontal="center" wrapText="1"/>
      <protection/>
    </xf>
    <xf numFmtId="0" fontId="3" fillId="0" borderId="19" xfId="0" applyFont="1" applyFill="1" applyBorder="1" applyAlignment="1" applyProtection="1">
      <alignment horizontal="center"/>
      <protection/>
    </xf>
    <xf numFmtId="0" fontId="1" fillId="33" borderId="11" xfId="0" applyFont="1" applyFill="1" applyBorder="1" applyAlignment="1" applyProtection="1">
      <alignment horizontal="center" wrapText="1"/>
      <protection/>
    </xf>
    <xf numFmtId="0" fontId="1" fillId="33" borderId="19" xfId="0" applyFont="1" applyFill="1" applyBorder="1" applyAlignment="1" applyProtection="1">
      <alignment horizontal="center" wrapText="1"/>
      <protection/>
    </xf>
    <xf numFmtId="0" fontId="45" fillId="0" borderId="0" xfId="0" applyFont="1" applyFill="1" applyAlignment="1" applyProtection="1">
      <alignment horizontal="center"/>
      <protection/>
    </xf>
  </cellXfs>
  <cellStyles count="4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Hyperlink" xfId="34"/>
    <cellStyle name="Kontrolní buňka" xfId="35"/>
    <cellStyle name="Nadpis 1" xfId="36"/>
    <cellStyle name="Nadpis 2" xfId="37"/>
    <cellStyle name="Nadpis 3" xfId="38"/>
    <cellStyle name="Nadpis 4" xfId="39"/>
    <cellStyle name="Název" xfId="40"/>
    <cellStyle name="Neutrální" xfId="41"/>
    <cellStyle name="Followed Hyperlink" xfId="42"/>
    <cellStyle name="Poznámka" xfId="43"/>
    <cellStyle name="Propojená buňka" xfId="44"/>
    <cellStyle name="Správně" xfId="45"/>
    <cellStyle name="Špatně" xfId="46"/>
    <cellStyle name="Text upozornění" xfId="47"/>
    <cellStyle name="Vstup" xfId="48"/>
    <cellStyle name="Výpočet" xfId="49"/>
    <cellStyle name="Výstup" xfId="50"/>
    <cellStyle name="Vysvětlující text" xfId="51"/>
    <cellStyle name="Zvýraznění 1" xfId="52"/>
    <cellStyle name="Zvýraznění 2" xfId="53"/>
    <cellStyle name="Zvýraznění 3" xfId="54"/>
    <cellStyle name="Zvýraznění 4" xfId="55"/>
    <cellStyle name="Zvýraznění 5" xfId="56"/>
    <cellStyle name="Zvýraznění 6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00"/>
      <rgbColor rgb="0000FF00"/>
      <rgbColor rgb="0033CCCC"/>
      <rgbColor rgb="0000FFFF"/>
      <rgbColor rgb="00FFCC99"/>
      <rgbColor rgb="00C0C0C0"/>
      <rgbColor rgb="00CCFFFF"/>
      <rgbColor rgb="00FFCC00"/>
      <rgbColor rgb="00FF99CC"/>
      <rgbColor rgb="00FF8080"/>
      <rgbColor rgb="00CCCCFF"/>
      <rgbColor rgb="00FF0000"/>
      <rgbColor rgb="000000FF"/>
      <rgbColor rgb="00800080"/>
      <rgbColor rgb="0000B0F0"/>
      <rgbColor rgb="00800000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110"/>
  <sheetViews>
    <sheetView zoomScale="85" zoomScaleNormal="85" zoomScalePageLayoutView="85" workbookViewId="0" topLeftCell="A1">
      <pane xSplit="2" ySplit="3" topLeftCell="C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 customHeight="1"/>
  <cols>
    <col min="1" max="1" width="4.125" style="0" customWidth="1"/>
    <col min="2" max="2" width="29.875" style="0" customWidth="1"/>
    <col min="3" max="3" width="6.125" style="0" customWidth="1"/>
    <col min="4" max="4" width="3.625" style="0" customWidth="1"/>
    <col min="5" max="6" width="3.125" style="0" bestFit="1" customWidth="1"/>
    <col min="7" max="7" width="2.25390625" style="0" customWidth="1"/>
    <col min="8" max="8" width="4.125" style="0" customWidth="1"/>
    <col min="9" max="9" width="4.375" style="0" customWidth="1"/>
    <col min="10" max="10" width="5.125" style="0" customWidth="1"/>
    <col min="11" max="11" width="6.25390625" style="1" customWidth="1"/>
    <col min="12" max="12" width="6.75390625" style="0" customWidth="1"/>
    <col min="13" max="13" width="6.00390625" style="0" customWidth="1"/>
    <col min="14" max="14" width="3.625" style="0" customWidth="1"/>
    <col min="15" max="15" width="3.125" style="0" bestFit="1" customWidth="1"/>
    <col min="16" max="17" width="2.25390625" style="0" customWidth="1"/>
    <col min="18" max="18" width="4.125" style="0" customWidth="1"/>
    <col min="19" max="19" width="4.375" style="0" customWidth="1"/>
    <col min="20" max="20" width="5.125" style="0" customWidth="1"/>
    <col min="21" max="21" width="6.25390625" style="0" customWidth="1"/>
    <col min="22" max="22" width="6.75390625" style="0" customWidth="1"/>
    <col min="23" max="23" width="5.375" style="0" customWidth="1"/>
    <col min="24" max="24" width="3.625" style="0" customWidth="1"/>
    <col min="25" max="25" width="3.125" style="0" bestFit="1" customWidth="1"/>
    <col min="26" max="27" width="2.25390625" style="0" customWidth="1"/>
    <col min="28" max="28" width="4.125" style="0" customWidth="1"/>
    <col min="29" max="29" width="4.375" style="0" customWidth="1"/>
    <col min="30" max="30" width="5.125" style="0" customWidth="1"/>
    <col min="31" max="31" width="6.25390625" style="0" customWidth="1"/>
    <col min="32" max="32" width="6.75390625" style="0" customWidth="1"/>
    <col min="33" max="33" width="6.125" style="0" customWidth="1"/>
    <col min="34" max="34" width="3.625" style="0" customWidth="1"/>
    <col min="35" max="36" width="3.125" style="0" bestFit="1" customWidth="1"/>
    <col min="37" max="37" width="2.25390625" style="0" customWidth="1"/>
    <col min="38" max="38" width="4.125" style="0" customWidth="1"/>
    <col min="39" max="39" width="4.375" style="0" customWidth="1"/>
    <col min="40" max="40" width="5.125" style="0" customWidth="1"/>
    <col min="41" max="41" width="6.25390625" style="0" customWidth="1"/>
    <col min="42" max="42" width="6.75390625" style="0" customWidth="1"/>
    <col min="43" max="43" width="5.375" style="0" customWidth="1"/>
    <col min="44" max="44" width="3.625" style="0" customWidth="1"/>
    <col min="45" max="45" width="3.125" style="0" bestFit="1" customWidth="1"/>
    <col min="46" max="47" width="2.25390625" style="0" customWidth="1"/>
    <col min="48" max="48" width="4.125" style="0" customWidth="1"/>
    <col min="49" max="49" width="4.375" style="0" customWidth="1"/>
    <col min="50" max="50" width="5.125" style="0" customWidth="1"/>
    <col min="51" max="51" width="6.25390625" style="0" customWidth="1"/>
    <col min="52" max="52" width="6.75390625" style="0" customWidth="1"/>
    <col min="53" max="53" width="3.875" style="0" customWidth="1"/>
    <col min="54" max="56" width="7.75390625" style="0" customWidth="1"/>
    <col min="57" max="57" width="8.375" style="0" customWidth="1"/>
    <col min="58" max="58" width="7.75390625" style="0" customWidth="1"/>
    <col min="59" max="59" width="11.625" style="0" customWidth="1"/>
    <col min="60" max="60" width="10.00390625" style="0" customWidth="1"/>
    <col min="61" max="61" width="8.75390625" style="0" customWidth="1"/>
    <col min="62" max="62" width="2.75390625" style="0" customWidth="1"/>
    <col min="63" max="63" width="9.125" style="1" customWidth="1"/>
  </cols>
  <sheetData>
    <row r="1" spans="1:53" ht="13.5" customHeight="1" thickBot="1">
      <c r="A1" s="2"/>
      <c r="B1" s="3" t="s">
        <v>0</v>
      </c>
      <c r="C1" s="233">
        <v>1</v>
      </c>
      <c r="D1" s="233"/>
      <c r="E1" s="233"/>
      <c r="F1" s="233"/>
      <c r="G1" s="233"/>
      <c r="H1" s="233"/>
      <c r="I1" s="233"/>
      <c r="J1" s="233"/>
      <c r="K1" s="233"/>
      <c r="L1" s="233"/>
      <c r="M1" s="234">
        <v>2</v>
      </c>
      <c r="N1" s="234"/>
      <c r="O1" s="234"/>
      <c r="P1" s="234"/>
      <c r="Q1" s="234"/>
      <c r="R1" s="234"/>
      <c r="S1" s="234"/>
      <c r="T1" s="234"/>
      <c r="U1" s="234"/>
      <c r="V1" s="234"/>
      <c r="W1" s="235">
        <v>3</v>
      </c>
      <c r="X1" s="235"/>
      <c r="Y1" s="235"/>
      <c r="Z1" s="235"/>
      <c r="AA1" s="235"/>
      <c r="AB1" s="235"/>
      <c r="AC1" s="235"/>
      <c r="AD1" s="235"/>
      <c r="AE1" s="235"/>
      <c r="AF1" s="235"/>
      <c r="AG1" s="236">
        <v>4</v>
      </c>
      <c r="AH1" s="236"/>
      <c r="AI1" s="236"/>
      <c r="AJ1" s="236"/>
      <c r="AK1" s="236"/>
      <c r="AL1" s="236"/>
      <c r="AM1" s="236"/>
      <c r="AN1" s="236"/>
      <c r="AO1" s="236"/>
      <c r="AP1" s="236"/>
      <c r="AQ1" s="237">
        <v>5</v>
      </c>
      <c r="AR1" s="237"/>
      <c r="AS1" s="237"/>
      <c r="AT1" s="237"/>
      <c r="AU1" s="237"/>
      <c r="AV1" s="237"/>
      <c r="AW1" s="237"/>
      <c r="AX1" s="237"/>
      <c r="AY1" s="237"/>
      <c r="AZ1" s="237"/>
      <c r="BA1" s="4"/>
    </row>
    <row r="2" spans="1:63" ht="12.75" customHeight="1" thickBot="1">
      <c r="A2" s="5" t="s">
        <v>1</v>
      </c>
      <c r="B2" s="6" t="s">
        <v>2</v>
      </c>
      <c r="C2" s="7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9" t="s">
        <v>12</v>
      </c>
      <c r="M2" s="10" t="s">
        <v>3</v>
      </c>
      <c r="N2" s="11" t="s">
        <v>4</v>
      </c>
      <c r="O2" s="11" t="s">
        <v>5</v>
      </c>
      <c r="P2" s="11" t="s">
        <v>6</v>
      </c>
      <c r="Q2" s="11" t="s">
        <v>7</v>
      </c>
      <c r="R2" s="11" t="s">
        <v>8</v>
      </c>
      <c r="S2" s="11" t="s">
        <v>9</v>
      </c>
      <c r="T2" s="11" t="s">
        <v>10</v>
      </c>
      <c r="U2" s="11" t="s">
        <v>11</v>
      </c>
      <c r="V2" s="12" t="s">
        <v>13</v>
      </c>
      <c r="W2" s="13" t="s">
        <v>3</v>
      </c>
      <c r="X2" s="14" t="s">
        <v>4</v>
      </c>
      <c r="Y2" s="14" t="s">
        <v>5</v>
      </c>
      <c r="Z2" s="14" t="s">
        <v>6</v>
      </c>
      <c r="AA2" s="14" t="s">
        <v>7</v>
      </c>
      <c r="AB2" s="14" t="s">
        <v>8</v>
      </c>
      <c r="AC2" s="14" t="s">
        <v>9</v>
      </c>
      <c r="AD2" s="14" t="s">
        <v>10</v>
      </c>
      <c r="AE2" s="14" t="s">
        <v>11</v>
      </c>
      <c r="AF2" s="15" t="s">
        <v>14</v>
      </c>
      <c r="AG2" s="16" t="s">
        <v>3</v>
      </c>
      <c r="AH2" s="17" t="s">
        <v>4</v>
      </c>
      <c r="AI2" s="17" t="s">
        <v>5</v>
      </c>
      <c r="AJ2" s="17" t="s">
        <v>6</v>
      </c>
      <c r="AK2" s="17" t="s">
        <v>7</v>
      </c>
      <c r="AL2" s="17" t="s">
        <v>8</v>
      </c>
      <c r="AM2" s="17" t="s">
        <v>9</v>
      </c>
      <c r="AN2" s="17" t="s">
        <v>10</v>
      </c>
      <c r="AO2" s="17" t="s">
        <v>11</v>
      </c>
      <c r="AP2" s="18" t="s">
        <v>15</v>
      </c>
      <c r="AQ2" s="19" t="s">
        <v>3</v>
      </c>
      <c r="AR2" s="20" t="s">
        <v>4</v>
      </c>
      <c r="AS2" s="20" t="s">
        <v>5</v>
      </c>
      <c r="AT2" s="20" t="s">
        <v>6</v>
      </c>
      <c r="AU2" s="20" t="s">
        <v>7</v>
      </c>
      <c r="AV2" s="20" t="s">
        <v>8</v>
      </c>
      <c r="AW2" s="20" t="s">
        <v>9</v>
      </c>
      <c r="AX2" s="20" t="s">
        <v>10</v>
      </c>
      <c r="AY2" s="20" t="s">
        <v>11</v>
      </c>
      <c r="AZ2" s="21" t="s">
        <v>16</v>
      </c>
      <c r="BA2" s="22"/>
      <c r="BB2" s="23" t="s">
        <v>17</v>
      </c>
      <c r="BC2" s="23" t="s">
        <v>18</v>
      </c>
      <c r="BD2" s="23" t="s">
        <v>19</v>
      </c>
      <c r="BE2" s="23" t="s">
        <v>20</v>
      </c>
      <c r="BF2" s="23" t="s">
        <v>21</v>
      </c>
      <c r="BG2" s="23" t="s">
        <v>22</v>
      </c>
      <c r="BH2" s="23" t="s">
        <v>23</v>
      </c>
      <c r="BI2" s="23" t="s">
        <v>24</v>
      </c>
      <c r="BK2" s="24" t="s">
        <v>25</v>
      </c>
    </row>
    <row r="3" spans="1:63" ht="20.25" customHeight="1" thickBot="1">
      <c r="A3" s="25"/>
      <c r="B3" s="26" t="s">
        <v>140</v>
      </c>
      <c r="BB3" s="238" t="s">
        <v>26</v>
      </c>
      <c r="BC3" s="238"/>
      <c r="BD3" s="238"/>
      <c r="BE3" s="238"/>
      <c r="BF3" s="238"/>
      <c r="BG3" s="27" t="s">
        <v>22</v>
      </c>
      <c r="BH3" s="27" t="s">
        <v>27</v>
      </c>
      <c r="BI3" s="28" t="s">
        <v>28</v>
      </c>
      <c r="BK3" s="29"/>
    </row>
    <row r="4" spans="1:63" ht="15" customHeight="1" thickBot="1">
      <c r="A4" s="30"/>
      <c r="B4" s="3" t="s">
        <v>132</v>
      </c>
      <c r="C4" s="233">
        <v>1</v>
      </c>
      <c r="D4" s="233"/>
      <c r="E4" s="233"/>
      <c r="F4" s="233"/>
      <c r="G4" s="233"/>
      <c r="H4" s="233"/>
      <c r="I4" s="233"/>
      <c r="J4" s="233"/>
      <c r="K4" s="233"/>
      <c r="L4" s="233"/>
      <c r="M4" s="234">
        <v>2</v>
      </c>
      <c r="N4" s="234"/>
      <c r="O4" s="234"/>
      <c r="P4" s="234"/>
      <c r="Q4" s="234"/>
      <c r="R4" s="234"/>
      <c r="S4" s="234"/>
      <c r="T4" s="234"/>
      <c r="U4" s="234"/>
      <c r="V4" s="234"/>
      <c r="W4" s="235">
        <v>3</v>
      </c>
      <c r="X4" s="235"/>
      <c r="Y4" s="235"/>
      <c r="Z4" s="235"/>
      <c r="AA4" s="235"/>
      <c r="AB4" s="235"/>
      <c r="AC4" s="235"/>
      <c r="AD4" s="235"/>
      <c r="AE4" s="235"/>
      <c r="AF4" s="235"/>
      <c r="AG4" s="236">
        <v>4</v>
      </c>
      <c r="AH4" s="236"/>
      <c r="AI4" s="236"/>
      <c r="AJ4" s="236"/>
      <c r="AK4" s="236"/>
      <c r="AL4" s="236"/>
      <c r="AM4" s="236"/>
      <c r="AN4" s="236"/>
      <c r="AO4" s="236"/>
      <c r="AP4" s="236"/>
      <c r="AQ4" s="237">
        <v>5</v>
      </c>
      <c r="AR4" s="237"/>
      <c r="AS4" s="237"/>
      <c r="AT4" s="237"/>
      <c r="AU4" s="237"/>
      <c r="AV4" s="237"/>
      <c r="AW4" s="237"/>
      <c r="AX4" s="237"/>
      <c r="AY4" s="237"/>
      <c r="AZ4" s="237"/>
      <c r="BA4" s="4"/>
      <c r="BB4" s="31" t="s">
        <v>17</v>
      </c>
      <c r="BC4" s="32" t="s">
        <v>18</v>
      </c>
      <c r="BD4" s="32" t="s">
        <v>19</v>
      </c>
      <c r="BE4" s="32" t="s">
        <v>20</v>
      </c>
      <c r="BF4" s="32" t="s">
        <v>21</v>
      </c>
      <c r="BG4" s="33" t="s">
        <v>29</v>
      </c>
      <c r="BH4" s="34" t="s">
        <v>23</v>
      </c>
      <c r="BI4" s="35" t="s">
        <v>24</v>
      </c>
      <c r="BK4" s="36" t="s">
        <v>30</v>
      </c>
    </row>
    <row r="5" spans="1:63" ht="13.5" customHeight="1" thickBot="1">
      <c r="A5" s="37" t="s">
        <v>1</v>
      </c>
      <c r="B5" s="29" t="s">
        <v>2</v>
      </c>
      <c r="C5" s="38" t="s">
        <v>3</v>
      </c>
      <c r="D5" s="39" t="s">
        <v>4</v>
      </c>
      <c r="E5" s="39" t="s">
        <v>5</v>
      </c>
      <c r="F5" s="39" t="s">
        <v>6</v>
      </c>
      <c r="G5" s="39" t="s">
        <v>7</v>
      </c>
      <c r="H5" s="39" t="s">
        <v>8</v>
      </c>
      <c r="I5" s="39" t="s">
        <v>9</v>
      </c>
      <c r="J5" s="39" t="s">
        <v>10</v>
      </c>
      <c r="K5" s="39" t="s">
        <v>11</v>
      </c>
      <c r="L5" s="40" t="s">
        <v>12</v>
      </c>
      <c r="M5" s="41" t="s">
        <v>3</v>
      </c>
      <c r="N5" s="42" t="s">
        <v>4</v>
      </c>
      <c r="O5" s="42" t="s">
        <v>5</v>
      </c>
      <c r="P5" s="42" t="s">
        <v>6</v>
      </c>
      <c r="Q5" s="42" t="s">
        <v>7</v>
      </c>
      <c r="R5" s="42" t="s">
        <v>8</v>
      </c>
      <c r="S5" s="42" t="s">
        <v>9</v>
      </c>
      <c r="T5" s="42" t="s">
        <v>10</v>
      </c>
      <c r="U5" s="42" t="s">
        <v>11</v>
      </c>
      <c r="V5" s="43" t="s">
        <v>13</v>
      </c>
      <c r="W5" s="44" t="s">
        <v>3</v>
      </c>
      <c r="X5" s="45" t="s">
        <v>4</v>
      </c>
      <c r="Y5" s="45" t="s">
        <v>5</v>
      </c>
      <c r="Z5" s="45" t="s">
        <v>6</v>
      </c>
      <c r="AA5" s="45" t="s">
        <v>7</v>
      </c>
      <c r="AB5" s="45" t="s">
        <v>8</v>
      </c>
      <c r="AC5" s="45" t="s">
        <v>9</v>
      </c>
      <c r="AD5" s="45" t="s">
        <v>10</v>
      </c>
      <c r="AE5" s="45" t="s">
        <v>11</v>
      </c>
      <c r="AF5" s="46" t="s">
        <v>14</v>
      </c>
      <c r="AG5" s="47" t="s">
        <v>3</v>
      </c>
      <c r="AH5" s="48" t="s">
        <v>4</v>
      </c>
      <c r="AI5" s="48" t="s">
        <v>5</v>
      </c>
      <c r="AJ5" s="48" t="s">
        <v>6</v>
      </c>
      <c r="AK5" s="48" t="s">
        <v>7</v>
      </c>
      <c r="AL5" s="48" t="s">
        <v>8</v>
      </c>
      <c r="AM5" s="48" t="s">
        <v>9</v>
      </c>
      <c r="AN5" s="48" t="s">
        <v>10</v>
      </c>
      <c r="AO5" s="48" t="s">
        <v>11</v>
      </c>
      <c r="AP5" s="49" t="s">
        <v>15</v>
      </c>
      <c r="AQ5" s="50" t="s">
        <v>3</v>
      </c>
      <c r="AR5" s="51" t="s">
        <v>4</v>
      </c>
      <c r="AS5" s="51" t="s">
        <v>5</v>
      </c>
      <c r="AT5" s="51" t="s">
        <v>6</v>
      </c>
      <c r="AU5" s="51" t="s">
        <v>7</v>
      </c>
      <c r="AV5" s="51" t="s">
        <v>8</v>
      </c>
      <c r="AW5" s="51" t="s">
        <v>9</v>
      </c>
      <c r="AX5" s="51" t="s">
        <v>10</v>
      </c>
      <c r="AY5" s="51" t="s">
        <v>11</v>
      </c>
      <c r="AZ5" s="52" t="s">
        <v>16</v>
      </c>
      <c r="BA5" s="22"/>
      <c r="BB5" s="196">
        <f>(SMALL((L6:L65),1))</f>
        <v>19.3</v>
      </c>
      <c r="BC5" s="197">
        <f>(SMALL((V6:V65),1))</f>
        <v>11.51</v>
      </c>
      <c r="BD5" s="197">
        <f>(SMALL((AF6:AF65),1))</f>
        <v>23.68</v>
      </c>
      <c r="BE5" s="197">
        <f>(SMALL((AP6:AP65),1))</f>
        <v>15.32</v>
      </c>
      <c r="BF5" s="197">
        <f>(SMALL((AZ6:AZ65),1))</f>
        <v>16.7</v>
      </c>
      <c r="BG5" s="198" t="s">
        <v>31</v>
      </c>
      <c r="BH5" s="199">
        <f>((100/(LARGE(BG6:BG65,1))))/100</f>
        <v>0.2039088880052161</v>
      </c>
      <c r="BI5" s="200" t="s">
        <v>24</v>
      </c>
      <c r="BK5" s="53" t="s">
        <v>32</v>
      </c>
    </row>
    <row r="6" spans="1:63" ht="12.75" customHeight="1">
      <c r="A6" s="54">
        <v>1</v>
      </c>
      <c r="B6" s="55" t="s">
        <v>60</v>
      </c>
      <c r="C6" s="56">
        <v>17.3</v>
      </c>
      <c r="D6" s="57">
        <v>0</v>
      </c>
      <c r="E6" s="57">
        <v>12</v>
      </c>
      <c r="F6" s="57">
        <v>2</v>
      </c>
      <c r="G6" s="57">
        <v>0</v>
      </c>
      <c r="H6" s="57">
        <v>0</v>
      </c>
      <c r="I6" s="57">
        <v>0</v>
      </c>
      <c r="J6" s="57">
        <v>0</v>
      </c>
      <c r="K6" s="57">
        <v>0</v>
      </c>
      <c r="L6" s="58">
        <f aca="true" t="shared" si="0" ref="L6:L38">C6+F6*1+G6*2+H6*5+I6*10+J6*10+K6*3</f>
        <v>19.3</v>
      </c>
      <c r="M6" s="59">
        <v>12.56</v>
      </c>
      <c r="N6" s="60">
        <v>0</v>
      </c>
      <c r="O6" s="60">
        <v>10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1">
        <f aca="true" t="shared" si="1" ref="V6:V38">M6+P6*1+Q6*2+R6*5+S6*10+T6*10+U6*3</f>
        <v>12.56</v>
      </c>
      <c r="W6" s="62">
        <v>21.68</v>
      </c>
      <c r="X6" s="63">
        <v>0</v>
      </c>
      <c r="Y6" s="63">
        <v>10</v>
      </c>
      <c r="Z6" s="63">
        <v>2</v>
      </c>
      <c r="AA6" s="63">
        <v>0</v>
      </c>
      <c r="AB6" s="63">
        <v>0</v>
      </c>
      <c r="AC6" s="63">
        <v>0</v>
      </c>
      <c r="AD6" s="63">
        <v>0</v>
      </c>
      <c r="AE6" s="63">
        <v>0</v>
      </c>
      <c r="AF6" s="64">
        <f aca="true" t="shared" si="2" ref="AF6:AF38">W6+Z6*1+AA6*2+AB6*5+AC6*10+AD6*10+AE6*3</f>
        <v>23.68</v>
      </c>
      <c r="AG6" s="65">
        <v>11.51</v>
      </c>
      <c r="AH6" s="66">
        <v>0</v>
      </c>
      <c r="AI6" s="66">
        <v>12</v>
      </c>
      <c r="AJ6" s="66">
        <v>4</v>
      </c>
      <c r="AK6" s="66">
        <v>0</v>
      </c>
      <c r="AL6" s="66">
        <v>0</v>
      </c>
      <c r="AM6" s="66">
        <v>0</v>
      </c>
      <c r="AN6" s="66">
        <v>0</v>
      </c>
      <c r="AO6" s="66">
        <v>0</v>
      </c>
      <c r="AP6" s="67">
        <f aca="true" t="shared" si="3" ref="AP6:AP38">AG6+AJ6*1+AK6*2+AL6*5+AM6*10+AN6*10+AO6*3</f>
        <v>15.51</v>
      </c>
      <c r="AQ6" s="68">
        <v>15.7</v>
      </c>
      <c r="AR6" s="69">
        <v>0</v>
      </c>
      <c r="AS6" s="69">
        <v>13</v>
      </c>
      <c r="AT6" s="69">
        <v>1</v>
      </c>
      <c r="AU6" s="69">
        <v>0</v>
      </c>
      <c r="AV6" s="69">
        <v>0</v>
      </c>
      <c r="AW6" s="69">
        <v>0</v>
      </c>
      <c r="AX6" s="69">
        <v>0</v>
      </c>
      <c r="AY6" s="69">
        <v>0</v>
      </c>
      <c r="AZ6" s="70">
        <f aca="true" t="shared" si="4" ref="AZ6:AZ38">AQ6+AT6*1+AU6*2+AV6*5+AW6*10+AX6*10+AY6*3</f>
        <v>16.7</v>
      </c>
      <c r="BA6" s="1"/>
      <c r="BB6" s="184">
        <f aca="true" t="shared" si="5" ref="BB6:BB38">$BB$5/L6</f>
        <v>1</v>
      </c>
      <c r="BC6" s="185">
        <f aca="true" t="shared" si="6" ref="BC6:BC38">$BC$5/V6</f>
        <v>0.9164012738853503</v>
      </c>
      <c r="BD6" s="185">
        <f aca="true" t="shared" si="7" ref="BD6:BD38">$BD$5/AF6</f>
        <v>1</v>
      </c>
      <c r="BE6" s="185">
        <f aca="true" t="shared" si="8" ref="BE6:BE38">$BE$5/AP6</f>
        <v>0.9877498388136686</v>
      </c>
      <c r="BF6" s="185">
        <f aca="true" t="shared" si="9" ref="BF6:BF38">$BF$5/AZ6</f>
        <v>1</v>
      </c>
      <c r="BG6" s="201">
        <f aca="true" t="shared" si="10" ref="BG6:BG38">SUM(BB6:BF6)</f>
        <v>4.904151112699019</v>
      </c>
      <c r="BH6" s="187">
        <f aca="true" t="shared" si="11" ref="BH6:BH38">($BH$5*BG6)</f>
        <v>1</v>
      </c>
      <c r="BI6" s="202">
        <f aca="true" t="shared" si="12" ref="BI6:BI38">(RANK(BH6,$BH$6:$BH$65))</f>
        <v>1</v>
      </c>
      <c r="BK6" s="206">
        <f>L6+V6+AF6+AP6+AZ6</f>
        <v>87.75</v>
      </c>
    </row>
    <row r="7" spans="1:63" ht="12.75" customHeight="1">
      <c r="A7" s="72">
        <v>2</v>
      </c>
      <c r="B7" s="73" t="s">
        <v>91</v>
      </c>
      <c r="C7" s="74">
        <v>23.54</v>
      </c>
      <c r="D7" s="75">
        <v>0</v>
      </c>
      <c r="E7" s="75">
        <v>14</v>
      </c>
      <c r="F7" s="75">
        <v>0</v>
      </c>
      <c r="G7" s="75">
        <v>0</v>
      </c>
      <c r="H7" s="75">
        <v>0</v>
      </c>
      <c r="I7" s="75">
        <v>0</v>
      </c>
      <c r="J7" s="75">
        <v>0</v>
      </c>
      <c r="K7" s="75">
        <v>0</v>
      </c>
      <c r="L7" s="76">
        <f t="shared" si="0"/>
        <v>23.54</v>
      </c>
      <c r="M7" s="77">
        <v>11.51</v>
      </c>
      <c r="N7" s="78">
        <v>0</v>
      </c>
      <c r="O7" s="78">
        <v>10</v>
      </c>
      <c r="P7" s="78">
        <v>0</v>
      </c>
      <c r="Q7" s="78">
        <v>0</v>
      </c>
      <c r="R7" s="78">
        <v>0</v>
      </c>
      <c r="S7" s="78">
        <v>0</v>
      </c>
      <c r="T7" s="78">
        <v>0</v>
      </c>
      <c r="U7" s="78">
        <v>0</v>
      </c>
      <c r="V7" s="79">
        <f t="shared" si="1"/>
        <v>11.51</v>
      </c>
      <c r="W7" s="80">
        <v>33.08</v>
      </c>
      <c r="X7" s="81">
        <v>0</v>
      </c>
      <c r="Y7" s="81">
        <v>12</v>
      </c>
      <c r="Z7" s="81">
        <v>0</v>
      </c>
      <c r="AA7" s="81">
        <v>0</v>
      </c>
      <c r="AB7" s="81">
        <v>0</v>
      </c>
      <c r="AC7" s="81">
        <v>0</v>
      </c>
      <c r="AD7" s="81">
        <v>0</v>
      </c>
      <c r="AE7" s="81">
        <v>0</v>
      </c>
      <c r="AF7" s="82">
        <f t="shared" si="2"/>
        <v>33.08</v>
      </c>
      <c r="AG7" s="83">
        <v>12.45</v>
      </c>
      <c r="AH7" s="84">
        <v>0</v>
      </c>
      <c r="AI7" s="84">
        <v>13</v>
      </c>
      <c r="AJ7" s="84">
        <v>3</v>
      </c>
      <c r="AK7" s="84">
        <v>0</v>
      </c>
      <c r="AL7" s="84">
        <v>0</v>
      </c>
      <c r="AM7" s="84">
        <v>0</v>
      </c>
      <c r="AN7" s="84">
        <v>0</v>
      </c>
      <c r="AO7" s="84">
        <v>0</v>
      </c>
      <c r="AP7" s="85">
        <f t="shared" si="3"/>
        <v>15.45</v>
      </c>
      <c r="AQ7" s="86">
        <v>19.51</v>
      </c>
      <c r="AR7" s="87">
        <v>0</v>
      </c>
      <c r="AS7" s="87">
        <v>13</v>
      </c>
      <c r="AT7" s="87">
        <v>1</v>
      </c>
      <c r="AU7" s="87">
        <v>0</v>
      </c>
      <c r="AV7" s="87">
        <v>0</v>
      </c>
      <c r="AW7" s="87">
        <v>0</v>
      </c>
      <c r="AX7" s="87">
        <v>0</v>
      </c>
      <c r="AY7" s="87">
        <v>0</v>
      </c>
      <c r="AZ7" s="88">
        <f t="shared" si="4"/>
        <v>20.51</v>
      </c>
      <c r="BA7" s="1"/>
      <c r="BB7" s="189">
        <f t="shared" si="5"/>
        <v>0.8198810535259135</v>
      </c>
      <c r="BC7" s="90">
        <f t="shared" si="6"/>
        <v>1</v>
      </c>
      <c r="BD7" s="90">
        <f t="shared" si="7"/>
        <v>0.7158403869407497</v>
      </c>
      <c r="BE7" s="90">
        <f t="shared" si="8"/>
        <v>0.9915857605177995</v>
      </c>
      <c r="BF7" s="90">
        <f t="shared" si="9"/>
        <v>0.8142369575816674</v>
      </c>
      <c r="BG7" s="91">
        <f t="shared" si="10"/>
        <v>4.34154415856613</v>
      </c>
      <c r="BH7" s="92">
        <f t="shared" si="11"/>
        <v>0.885279441598761</v>
      </c>
      <c r="BI7" s="203">
        <f t="shared" si="12"/>
        <v>2</v>
      </c>
      <c r="BK7" s="207">
        <f>L7+V7+AF7+AP7+AZ7</f>
        <v>104.09</v>
      </c>
    </row>
    <row r="8" spans="1:63" ht="12.75" customHeight="1">
      <c r="A8" s="72">
        <v>3</v>
      </c>
      <c r="B8" s="73" t="s">
        <v>90</v>
      </c>
      <c r="C8" s="74">
        <v>24.74</v>
      </c>
      <c r="D8" s="75">
        <v>0</v>
      </c>
      <c r="E8" s="75">
        <v>13</v>
      </c>
      <c r="F8" s="75">
        <v>1</v>
      </c>
      <c r="G8" s="75">
        <v>0</v>
      </c>
      <c r="H8" s="75">
        <v>0</v>
      </c>
      <c r="I8" s="75">
        <v>0</v>
      </c>
      <c r="J8" s="75">
        <v>0</v>
      </c>
      <c r="K8" s="75">
        <v>0</v>
      </c>
      <c r="L8" s="76">
        <f t="shared" si="0"/>
        <v>25.74</v>
      </c>
      <c r="M8" s="77">
        <v>14.67</v>
      </c>
      <c r="N8" s="78">
        <v>0</v>
      </c>
      <c r="O8" s="78">
        <v>9</v>
      </c>
      <c r="P8" s="78">
        <v>1</v>
      </c>
      <c r="Q8" s="78">
        <v>0</v>
      </c>
      <c r="R8" s="78">
        <v>0</v>
      </c>
      <c r="S8" s="78">
        <v>0</v>
      </c>
      <c r="T8" s="78">
        <v>0</v>
      </c>
      <c r="U8" s="78">
        <v>0</v>
      </c>
      <c r="V8" s="79">
        <f t="shared" si="1"/>
        <v>15.67</v>
      </c>
      <c r="W8" s="80">
        <v>26.32</v>
      </c>
      <c r="X8" s="81">
        <v>0</v>
      </c>
      <c r="Y8" s="81">
        <v>10</v>
      </c>
      <c r="Z8" s="81">
        <v>2</v>
      </c>
      <c r="AA8" s="81">
        <v>0</v>
      </c>
      <c r="AB8" s="81">
        <v>0</v>
      </c>
      <c r="AC8" s="81">
        <v>0</v>
      </c>
      <c r="AD8" s="81">
        <v>0</v>
      </c>
      <c r="AE8" s="81">
        <v>0</v>
      </c>
      <c r="AF8" s="82">
        <f t="shared" si="2"/>
        <v>28.32</v>
      </c>
      <c r="AG8" s="83">
        <v>13.28</v>
      </c>
      <c r="AH8" s="84">
        <v>0</v>
      </c>
      <c r="AI8" s="84">
        <v>13</v>
      </c>
      <c r="AJ8" s="84">
        <v>3</v>
      </c>
      <c r="AK8" s="84">
        <v>0</v>
      </c>
      <c r="AL8" s="84">
        <v>0</v>
      </c>
      <c r="AM8" s="84">
        <v>0</v>
      </c>
      <c r="AN8" s="84">
        <v>0</v>
      </c>
      <c r="AO8" s="84">
        <v>0</v>
      </c>
      <c r="AP8" s="85">
        <f t="shared" si="3"/>
        <v>16.28</v>
      </c>
      <c r="AQ8" s="86">
        <v>19.11</v>
      </c>
      <c r="AR8" s="87">
        <v>0</v>
      </c>
      <c r="AS8" s="87">
        <v>14</v>
      </c>
      <c r="AT8" s="87">
        <v>0</v>
      </c>
      <c r="AU8" s="87">
        <v>0</v>
      </c>
      <c r="AV8" s="87">
        <v>0</v>
      </c>
      <c r="AW8" s="87">
        <v>0</v>
      </c>
      <c r="AX8" s="87">
        <v>0</v>
      </c>
      <c r="AY8" s="87">
        <v>0</v>
      </c>
      <c r="AZ8" s="88">
        <f t="shared" si="4"/>
        <v>19.11</v>
      </c>
      <c r="BA8" s="1"/>
      <c r="BB8" s="189">
        <f t="shared" si="5"/>
        <v>0.7498057498057499</v>
      </c>
      <c r="BC8" s="90">
        <f t="shared" si="6"/>
        <v>0.7345245692405871</v>
      </c>
      <c r="BD8" s="90">
        <f t="shared" si="7"/>
        <v>0.8361581920903954</v>
      </c>
      <c r="BE8" s="90">
        <f t="shared" si="8"/>
        <v>0.941031941031941</v>
      </c>
      <c r="BF8" s="90">
        <f t="shared" si="9"/>
        <v>0.8738880167451596</v>
      </c>
      <c r="BG8" s="91">
        <f t="shared" si="10"/>
        <v>4.135408468913833</v>
      </c>
      <c r="BH8" s="92">
        <f t="shared" si="11"/>
        <v>0.8432465423435729</v>
      </c>
      <c r="BI8" s="203">
        <f t="shared" si="12"/>
        <v>3</v>
      </c>
      <c r="BK8" s="207">
        <f aca="true" t="shared" si="13" ref="BK8:BK62">L8+V8+AF8+AP8+AZ8</f>
        <v>105.11999999999999</v>
      </c>
    </row>
    <row r="9" spans="1:63" ht="12.75" customHeight="1">
      <c r="A9" s="72">
        <v>4</v>
      </c>
      <c r="B9" s="73" t="s">
        <v>47</v>
      </c>
      <c r="C9" s="74">
        <v>19.73</v>
      </c>
      <c r="D9" s="75">
        <v>0</v>
      </c>
      <c r="E9" s="75">
        <v>13</v>
      </c>
      <c r="F9" s="75">
        <v>1</v>
      </c>
      <c r="G9" s="75">
        <v>0</v>
      </c>
      <c r="H9" s="75">
        <v>0</v>
      </c>
      <c r="I9" s="75">
        <v>0</v>
      </c>
      <c r="J9" s="75">
        <v>0</v>
      </c>
      <c r="K9" s="75">
        <v>0</v>
      </c>
      <c r="L9" s="76">
        <f t="shared" si="0"/>
        <v>20.73</v>
      </c>
      <c r="M9" s="77">
        <v>17.19</v>
      </c>
      <c r="N9" s="78">
        <v>0</v>
      </c>
      <c r="O9" s="78">
        <v>10</v>
      </c>
      <c r="P9" s="78">
        <v>0</v>
      </c>
      <c r="Q9" s="78">
        <v>0</v>
      </c>
      <c r="R9" s="78">
        <v>0</v>
      </c>
      <c r="S9" s="78">
        <v>0</v>
      </c>
      <c r="T9" s="78">
        <v>0</v>
      </c>
      <c r="U9" s="78">
        <v>0</v>
      </c>
      <c r="V9" s="79">
        <f t="shared" si="1"/>
        <v>17.19</v>
      </c>
      <c r="W9" s="80">
        <v>34.37</v>
      </c>
      <c r="X9" s="81">
        <v>0</v>
      </c>
      <c r="Y9" s="81">
        <v>10</v>
      </c>
      <c r="Z9" s="81">
        <v>2</v>
      </c>
      <c r="AA9" s="81">
        <v>0</v>
      </c>
      <c r="AB9" s="81">
        <v>0</v>
      </c>
      <c r="AC9" s="81">
        <v>0</v>
      </c>
      <c r="AD9" s="81">
        <v>0</v>
      </c>
      <c r="AE9" s="81">
        <v>0</v>
      </c>
      <c r="AF9" s="82">
        <f t="shared" si="2"/>
        <v>36.37</v>
      </c>
      <c r="AG9" s="83">
        <v>16.89</v>
      </c>
      <c r="AH9" s="84">
        <v>0</v>
      </c>
      <c r="AI9" s="84">
        <v>15</v>
      </c>
      <c r="AJ9" s="84">
        <v>1</v>
      </c>
      <c r="AK9" s="84">
        <v>0</v>
      </c>
      <c r="AL9" s="84">
        <v>0</v>
      </c>
      <c r="AM9" s="84">
        <v>0</v>
      </c>
      <c r="AN9" s="84">
        <v>0</v>
      </c>
      <c r="AO9" s="84">
        <v>0</v>
      </c>
      <c r="AP9" s="85">
        <f t="shared" si="3"/>
        <v>17.89</v>
      </c>
      <c r="AQ9" s="86">
        <v>17.32</v>
      </c>
      <c r="AR9" s="87">
        <v>0</v>
      </c>
      <c r="AS9" s="87">
        <v>14</v>
      </c>
      <c r="AT9" s="87">
        <v>0</v>
      </c>
      <c r="AU9" s="87">
        <v>0</v>
      </c>
      <c r="AV9" s="87">
        <v>0</v>
      </c>
      <c r="AW9" s="87">
        <v>0</v>
      </c>
      <c r="AX9" s="87">
        <v>0</v>
      </c>
      <c r="AY9" s="87">
        <v>0</v>
      </c>
      <c r="AZ9" s="88">
        <f t="shared" si="4"/>
        <v>17.32</v>
      </c>
      <c r="BA9" s="1"/>
      <c r="BB9" s="189">
        <f t="shared" si="5"/>
        <v>0.9310178485287024</v>
      </c>
      <c r="BC9" s="90">
        <f t="shared" si="6"/>
        <v>0.6695753344968004</v>
      </c>
      <c r="BD9" s="90">
        <f t="shared" si="7"/>
        <v>0.6510860599395106</v>
      </c>
      <c r="BE9" s="90">
        <f t="shared" si="8"/>
        <v>0.8563443264393515</v>
      </c>
      <c r="BF9" s="90">
        <f t="shared" si="9"/>
        <v>0.9642032332563509</v>
      </c>
      <c r="BG9" s="91">
        <f t="shared" si="10"/>
        <v>4.072226802660715</v>
      </c>
      <c r="BH9" s="92">
        <f t="shared" si="11"/>
        <v>0.830363239035583</v>
      </c>
      <c r="BI9" s="203">
        <f t="shared" si="12"/>
        <v>4</v>
      </c>
      <c r="BK9" s="207">
        <f t="shared" si="13"/>
        <v>109.5</v>
      </c>
    </row>
    <row r="10" spans="1:63" s="93" customFormat="1" ht="12.75" customHeight="1">
      <c r="A10" s="72">
        <v>5</v>
      </c>
      <c r="B10" s="73" t="s">
        <v>82</v>
      </c>
      <c r="C10" s="74">
        <v>19.22</v>
      </c>
      <c r="D10" s="75">
        <v>0</v>
      </c>
      <c r="E10" s="75">
        <v>8</v>
      </c>
      <c r="F10" s="75">
        <v>6</v>
      </c>
      <c r="G10" s="75">
        <v>0</v>
      </c>
      <c r="H10" s="75">
        <v>0</v>
      </c>
      <c r="I10" s="75">
        <v>0</v>
      </c>
      <c r="J10" s="75">
        <v>0</v>
      </c>
      <c r="K10" s="75">
        <v>0</v>
      </c>
      <c r="L10" s="76">
        <f t="shared" si="0"/>
        <v>25.22</v>
      </c>
      <c r="M10" s="77">
        <v>11</v>
      </c>
      <c r="N10" s="78">
        <v>0</v>
      </c>
      <c r="O10" s="78">
        <v>8</v>
      </c>
      <c r="P10" s="78">
        <v>2</v>
      </c>
      <c r="Q10" s="78">
        <v>0</v>
      </c>
      <c r="R10" s="78">
        <v>0</v>
      </c>
      <c r="S10" s="78">
        <v>0</v>
      </c>
      <c r="T10" s="78">
        <v>0</v>
      </c>
      <c r="U10" s="78">
        <v>0</v>
      </c>
      <c r="V10" s="79">
        <f t="shared" si="1"/>
        <v>13</v>
      </c>
      <c r="W10" s="80">
        <v>28.5</v>
      </c>
      <c r="X10" s="81">
        <v>0</v>
      </c>
      <c r="Y10" s="81">
        <v>12</v>
      </c>
      <c r="Z10" s="81">
        <v>0</v>
      </c>
      <c r="AA10" s="81">
        <v>0</v>
      </c>
      <c r="AB10" s="81">
        <v>0</v>
      </c>
      <c r="AC10" s="81">
        <v>0</v>
      </c>
      <c r="AD10" s="81">
        <v>0</v>
      </c>
      <c r="AE10" s="81">
        <v>0</v>
      </c>
      <c r="AF10" s="82">
        <f t="shared" si="2"/>
        <v>28.5</v>
      </c>
      <c r="AG10" s="83">
        <v>14.15</v>
      </c>
      <c r="AH10" s="84">
        <v>0</v>
      </c>
      <c r="AI10" s="84">
        <v>9</v>
      </c>
      <c r="AJ10" s="84">
        <v>7</v>
      </c>
      <c r="AK10" s="84">
        <v>0</v>
      </c>
      <c r="AL10" s="84">
        <v>0</v>
      </c>
      <c r="AM10" s="84">
        <v>0</v>
      </c>
      <c r="AN10" s="84">
        <v>0</v>
      </c>
      <c r="AO10" s="84">
        <v>0</v>
      </c>
      <c r="AP10" s="85">
        <f t="shared" si="3"/>
        <v>21.15</v>
      </c>
      <c r="AQ10" s="86">
        <v>17.29</v>
      </c>
      <c r="AR10" s="87">
        <v>0</v>
      </c>
      <c r="AS10" s="87">
        <v>12</v>
      </c>
      <c r="AT10" s="87">
        <v>2</v>
      </c>
      <c r="AU10" s="87">
        <v>0</v>
      </c>
      <c r="AV10" s="87">
        <v>0</v>
      </c>
      <c r="AW10" s="87">
        <v>0</v>
      </c>
      <c r="AX10" s="87">
        <v>0</v>
      </c>
      <c r="AY10" s="87">
        <v>0</v>
      </c>
      <c r="AZ10" s="88">
        <f t="shared" si="4"/>
        <v>19.29</v>
      </c>
      <c r="BA10" s="1"/>
      <c r="BB10" s="189">
        <f t="shared" si="5"/>
        <v>0.7652656621728787</v>
      </c>
      <c r="BC10" s="90">
        <f t="shared" si="6"/>
        <v>0.8853846153846153</v>
      </c>
      <c r="BD10" s="90">
        <f t="shared" si="7"/>
        <v>0.8308771929824561</v>
      </c>
      <c r="BE10" s="90">
        <f t="shared" si="8"/>
        <v>0.7243498817966904</v>
      </c>
      <c r="BF10" s="90">
        <f t="shared" si="9"/>
        <v>0.8657335406946605</v>
      </c>
      <c r="BG10" s="91">
        <f t="shared" si="10"/>
        <v>4.071610893031301</v>
      </c>
      <c r="BH10" s="92">
        <f t="shared" si="11"/>
        <v>0.8302376495879374</v>
      </c>
      <c r="BI10" s="203">
        <f t="shared" si="12"/>
        <v>5</v>
      </c>
      <c r="BJ10"/>
      <c r="BK10" s="207">
        <f t="shared" si="13"/>
        <v>107.16</v>
      </c>
    </row>
    <row r="11" spans="1:63" ht="12.75" customHeight="1">
      <c r="A11" s="72">
        <v>6</v>
      </c>
      <c r="B11" s="73" t="s">
        <v>66</v>
      </c>
      <c r="C11" s="74">
        <v>29.35</v>
      </c>
      <c r="D11" s="75">
        <v>0</v>
      </c>
      <c r="E11" s="75">
        <v>12</v>
      </c>
      <c r="F11" s="75">
        <v>2</v>
      </c>
      <c r="G11" s="75">
        <v>0</v>
      </c>
      <c r="H11" s="75">
        <v>0</v>
      </c>
      <c r="I11" s="75">
        <v>0</v>
      </c>
      <c r="J11" s="75">
        <v>0</v>
      </c>
      <c r="K11" s="75">
        <v>0</v>
      </c>
      <c r="L11" s="76">
        <f t="shared" si="0"/>
        <v>31.35</v>
      </c>
      <c r="M11" s="77">
        <v>15.36</v>
      </c>
      <c r="N11" s="78">
        <v>0</v>
      </c>
      <c r="O11" s="78">
        <v>9</v>
      </c>
      <c r="P11" s="78">
        <v>1</v>
      </c>
      <c r="Q11" s="78">
        <v>0</v>
      </c>
      <c r="R11" s="78">
        <v>0</v>
      </c>
      <c r="S11" s="78">
        <v>0</v>
      </c>
      <c r="T11" s="78">
        <v>0</v>
      </c>
      <c r="U11" s="78">
        <v>0</v>
      </c>
      <c r="V11" s="79">
        <f t="shared" si="1"/>
        <v>16.36</v>
      </c>
      <c r="W11" s="80">
        <v>36.52</v>
      </c>
      <c r="X11" s="81">
        <v>0</v>
      </c>
      <c r="Y11" s="81">
        <v>8</v>
      </c>
      <c r="Z11" s="81">
        <v>1</v>
      </c>
      <c r="AA11" s="81">
        <v>0</v>
      </c>
      <c r="AB11" s="81">
        <v>3</v>
      </c>
      <c r="AC11" s="81">
        <v>0</v>
      </c>
      <c r="AD11" s="81">
        <v>0</v>
      </c>
      <c r="AE11" s="81">
        <v>0</v>
      </c>
      <c r="AF11" s="82">
        <f t="shared" si="2"/>
        <v>52.52</v>
      </c>
      <c r="AG11" s="83">
        <v>14.32</v>
      </c>
      <c r="AH11" s="84">
        <v>0</v>
      </c>
      <c r="AI11" s="84">
        <v>15</v>
      </c>
      <c r="AJ11" s="84">
        <v>1</v>
      </c>
      <c r="AK11" s="84">
        <v>0</v>
      </c>
      <c r="AL11" s="84">
        <v>0</v>
      </c>
      <c r="AM11" s="84">
        <v>0</v>
      </c>
      <c r="AN11" s="84">
        <v>0</v>
      </c>
      <c r="AO11" s="84">
        <v>0</v>
      </c>
      <c r="AP11" s="85">
        <f t="shared" si="3"/>
        <v>15.32</v>
      </c>
      <c r="AQ11" s="86">
        <v>17.96</v>
      </c>
      <c r="AR11" s="87">
        <v>0</v>
      </c>
      <c r="AS11" s="87">
        <v>14</v>
      </c>
      <c r="AT11" s="87">
        <v>0</v>
      </c>
      <c r="AU11" s="87">
        <v>0</v>
      </c>
      <c r="AV11" s="87">
        <v>0</v>
      </c>
      <c r="AW11" s="87">
        <v>0</v>
      </c>
      <c r="AX11" s="87">
        <v>0</v>
      </c>
      <c r="AY11" s="87">
        <v>0</v>
      </c>
      <c r="AZ11" s="88">
        <f t="shared" si="4"/>
        <v>17.96</v>
      </c>
      <c r="BA11" s="1"/>
      <c r="BB11" s="189">
        <f t="shared" si="5"/>
        <v>0.6156299840510366</v>
      </c>
      <c r="BC11" s="90">
        <f t="shared" si="6"/>
        <v>0.7035452322738387</v>
      </c>
      <c r="BD11" s="90">
        <f t="shared" si="7"/>
        <v>0.45087585681645087</v>
      </c>
      <c r="BE11" s="90">
        <f t="shared" si="8"/>
        <v>1</v>
      </c>
      <c r="BF11" s="90">
        <f t="shared" si="9"/>
        <v>0.9298440979955456</v>
      </c>
      <c r="BG11" s="91">
        <f t="shared" si="10"/>
        <v>3.699895171136872</v>
      </c>
      <c r="BH11" s="92">
        <f t="shared" si="11"/>
        <v>0.7544415100823882</v>
      </c>
      <c r="BI11" s="203">
        <f t="shared" si="12"/>
        <v>6</v>
      </c>
      <c r="BK11" s="207">
        <f t="shared" si="13"/>
        <v>133.51000000000002</v>
      </c>
    </row>
    <row r="12" spans="1:63" ht="12.75" customHeight="1">
      <c r="A12" s="72">
        <v>7</v>
      </c>
      <c r="B12" s="73" t="s">
        <v>56</v>
      </c>
      <c r="C12" s="74">
        <v>19.33</v>
      </c>
      <c r="D12" s="75">
        <v>0</v>
      </c>
      <c r="E12" s="75">
        <v>6</v>
      </c>
      <c r="F12" s="75">
        <v>7</v>
      </c>
      <c r="G12" s="75">
        <v>1</v>
      </c>
      <c r="H12" s="75">
        <v>0</v>
      </c>
      <c r="I12" s="75">
        <v>0</v>
      </c>
      <c r="J12" s="75">
        <v>0</v>
      </c>
      <c r="K12" s="75">
        <v>0</v>
      </c>
      <c r="L12" s="76">
        <f t="shared" si="0"/>
        <v>28.33</v>
      </c>
      <c r="M12" s="77">
        <v>10.34</v>
      </c>
      <c r="N12" s="78">
        <v>0</v>
      </c>
      <c r="O12" s="78">
        <v>5</v>
      </c>
      <c r="P12" s="78">
        <v>5</v>
      </c>
      <c r="Q12" s="78">
        <v>0</v>
      </c>
      <c r="R12" s="78">
        <v>0</v>
      </c>
      <c r="S12" s="78">
        <v>0</v>
      </c>
      <c r="T12" s="78">
        <v>0</v>
      </c>
      <c r="U12" s="78">
        <v>0</v>
      </c>
      <c r="V12" s="79">
        <f t="shared" si="1"/>
        <v>15.34</v>
      </c>
      <c r="W12" s="80">
        <v>22.76</v>
      </c>
      <c r="X12" s="81">
        <v>0</v>
      </c>
      <c r="Y12" s="81">
        <v>1</v>
      </c>
      <c r="Z12" s="81">
        <v>7</v>
      </c>
      <c r="AA12" s="81">
        <v>4</v>
      </c>
      <c r="AB12" s="81">
        <v>0</v>
      </c>
      <c r="AC12" s="81">
        <v>0</v>
      </c>
      <c r="AD12" s="81">
        <v>0</v>
      </c>
      <c r="AE12" s="81">
        <v>0</v>
      </c>
      <c r="AF12" s="82">
        <f t="shared" si="2"/>
        <v>37.760000000000005</v>
      </c>
      <c r="AG12" s="83">
        <v>13.72</v>
      </c>
      <c r="AH12" s="84">
        <v>0</v>
      </c>
      <c r="AI12" s="84">
        <v>11</v>
      </c>
      <c r="AJ12" s="84">
        <v>4</v>
      </c>
      <c r="AK12" s="84">
        <v>1</v>
      </c>
      <c r="AL12" s="84">
        <v>0</v>
      </c>
      <c r="AM12" s="84">
        <v>0</v>
      </c>
      <c r="AN12" s="84">
        <v>0</v>
      </c>
      <c r="AO12" s="84">
        <v>0</v>
      </c>
      <c r="AP12" s="85">
        <f t="shared" si="3"/>
        <v>19.72</v>
      </c>
      <c r="AQ12" s="86">
        <v>13.97</v>
      </c>
      <c r="AR12" s="87">
        <v>0</v>
      </c>
      <c r="AS12" s="87">
        <v>7</v>
      </c>
      <c r="AT12" s="87">
        <v>7</v>
      </c>
      <c r="AU12" s="87">
        <v>0</v>
      </c>
      <c r="AV12" s="87">
        <v>0</v>
      </c>
      <c r="AW12" s="87">
        <v>0</v>
      </c>
      <c r="AX12" s="87">
        <v>0</v>
      </c>
      <c r="AY12" s="87">
        <v>0</v>
      </c>
      <c r="AZ12" s="88">
        <f t="shared" si="4"/>
        <v>20.97</v>
      </c>
      <c r="BA12" s="1"/>
      <c r="BB12" s="189">
        <f t="shared" si="5"/>
        <v>0.6812566184256972</v>
      </c>
      <c r="BC12" s="90">
        <f t="shared" si="6"/>
        <v>0.7503259452411994</v>
      </c>
      <c r="BD12" s="90">
        <f t="shared" si="7"/>
        <v>0.6271186440677965</v>
      </c>
      <c r="BE12" s="90">
        <f t="shared" si="8"/>
        <v>0.7768762677484787</v>
      </c>
      <c r="BF12" s="90">
        <f t="shared" si="9"/>
        <v>0.7963757749165474</v>
      </c>
      <c r="BG12" s="91">
        <f t="shared" si="10"/>
        <v>3.631953250399719</v>
      </c>
      <c r="BH12" s="92">
        <f t="shared" si="11"/>
        <v>0.7405875485759368</v>
      </c>
      <c r="BI12" s="203">
        <f t="shared" si="12"/>
        <v>7</v>
      </c>
      <c r="BK12" s="207">
        <f t="shared" si="13"/>
        <v>122.12</v>
      </c>
    </row>
    <row r="13" spans="1:63" ht="12.75" customHeight="1">
      <c r="A13" s="72">
        <v>8</v>
      </c>
      <c r="B13" s="73" t="s">
        <v>84</v>
      </c>
      <c r="C13" s="74">
        <v>15.92</v>
      </c>
      <c r="D13" s="75">
        <v>0</v>
      </c>
      <c r="E13" s="75">
        <v>2</v>
      </c>
      <c r="F13" s="75">
        <v>9</v>
      </c>
      <c r="G13" s="75">
        <v>1</v>
      </c>
      <c r="H13" s="75">
        <v>2</v>
      </c>
      <c r="I13" s="75">
        <v>0</v>
      </c>
      <c r="J13" s="75">
        <v>0</v>
      </c>
      <c r="K13" s="75">
        <v>4</v>
      </c>
      <c r="L13" s="76">
        <f t="shared" si="0"/>
        <v>48.92</v>
      </c>
      <c r="M13" s="77">
        <v>12.14</v>
      </c>
      <c r="N13" s="78">
        <v>0</v>
      </c>
      <c r="O13" s="78">
        <v>10</v>
      </c>
      <c r="P13" s="78">
        <v>0</v>
      </c>
      <c r="Q13" s="78">
        <v>0</v>
      </c>
      <c r="R13" s="78">
        <v>0</v>
      </c>
      <c r="S13" s="78">
        <v>0</v>
      </c>
      <c r="T13" s="78">
        <v>0</v>
      </c>
      <c r="U13" s="78">
        <v>0</v>
      </c>
      <c r="V13" s="79">
        <f t="shared" si="1"/>
        <v>12.14</v>
      </c>
      <c r="W13" s="80">
        <v>31.69</v>
      </c>
      <c r="X13" s="81">
        <v>0</v>
      </c>
      <c r="Y13" s="81">
        <v>11</v>
      </c>
      <c r="Z13" s="81">
        <v>1</v>
      </c>
      <c r="AA13" s="81">
        <v>0</v>
      </c>
      <c r="AB13" s="81">
        <v>0</v>
      </c>
      <c r="AC13" s="81">
        <v>0</v>
      </c>
      <c r="AD13" s="81">
        <v>0</v>
      </c>
      <c r="AE13" s="81">
        <v>0</v>
      </c>
      <c r="AF13" s="82">
        <f t="shared" si="2"/>
        <v>32.69</v>
      </c>
      <c r="AG13" s="83">
        <v>10.78</v>
      </c>
      <c r="AH13" s="84">
        <v>0</v>
      </c>
      <c r="AI13" s="84">
        <v>8</v>
      </c>
      <c r="AJ13" s="84">
        <v>7</v>
      </c>
      <c r="AK13" s="84">
        <v>1</v>
      </c>
      <c r="AL13" s="84">
        <v>0</v>
      </c>
      <c r="AM13" s="84">
        <v>0</v>
      </c>
      <c r="AN13" s="84">
        <v>0</v>
      </c>
      <c r="AO13" s="84">
        <v>0</v>
      </c>
      <c r="AP13" s="85">
        <f t="shared" si="3"/>
        <v>19.78</v>
      </c>
      <c r="AQ13" s="86">
        <v>15.7</v>
      </c>
      <c r="AR13" s="87">
        <v>0</v>
      </c>
      <c r="AS13" s="87">
        <v>8</v>
      </c>
      <c r="AT13" s="87">
        <v>6</v>
      </c>
      <c r="AU13" s="87">
        <v>0</v>
      </c>
      <c r="AV13" s="87">
        <v>0</v>
      </c>
      <c r="AW13" s="87">
        <v>0</v>
      </c>
      <c r="AX13" s="87">
        <v>0</v>
      </c>
      <c r="AY13" s="87">
        <v>0</v>
      </c>
      <c r="AZ13" s="88">
        <f t="shared" si="4"/>
        <v>21.7</v>
      </c>
      <c r="BA13" s="1"/>
      <c r="BB13" s="189">
        <f t="shared" si="5"/>
        <v>0.39452166802943583</v>
      </c>
      <c r="BC13" s="90">
        <f t="shared" si="6"/>
        <v>0.9481054365733113</v>
      </c>
      <c r="BD13" s="90">
        <f t="shared" si="7"/>
        <v>0.7243805445090242</v>
      </c>
      <c r="BE13" s="90">
        <f t="shared" si="8"/>
        <v>0.7745197168857432</v>
      </c>
      <c r="BF13" s="90">
        <f t="shared" si="9"/>
        <v>0.7695852534562212</v>
      </c>
      <c r="BG13" s="91">
        <f t="shared" si="10"/>
        <v>3.6111126194537353</v>
      </c>
      <c r="BH13" s="92">
        <f t="shared" si="11"/>
        <v>0.7363379586944142</v>
      </c>
      <c r="BI13" s="203">
        <f t="shared" si="12"/>
        <v>8</v>
      </c>
      <c r="BK13" s="207">
        <f t="shared" si="13"/>
        <v>135.23</v>
      </c>
    </row>
    <row r="14" spans="1:63" ht="12.75" customHeight="1">
      <c r="A14" s="72">
        <v>9</v>
      </c>
      <c r="B14" s="73" t="s">
        <v>76</v>
      </c>
      <c r="C14" s="74">
        <v>19.24</v>
      </c>
      <c r="D14" s="75">
        <v>0</v>
      </c>
      <c r="E14" s="75">
        <v>10</v>
      </c>
      <c r="F14" s="75">
        <v>4</v>
      </c>
      <c r="G14" s="75">
        <v>0</v>
      </c>
      <c r="H14" s="75">
        <v>0</v>
      </c>
      <c r="I14" s="75">
        <v>0</v>
      </c>
      <c r="J14" s="75">
        <v>0</v>
      </c>
      <c r="K14" s="75">
        <v>2</v>
      </c>
      <c r="L14" s="76">
        <f t="shared" si="0"/>
        <v>29.24</v>
      </c>
      <c r="M14" s="77">
        <v>14.55</v>
      </c>
      <c r="N14" s="78">
        <v>0</v>
      </c>
      <c r="O14" s="78">
        <v>8</v>
      </c>
      <c r="P14" s="78">
        <v>2</v>
      </c>
      <c r="Q14" s="78">
        <v>0</v>
      </c>
      <c r="R14" s="78">
        <v>0</v>
      </c>
      <c r="S14" s="78">
        <v>0</v>
      </c>
      <c r="T14" s="78">
        <v>0</v>
      </c>
      <c r="U14" s="78">
        <v>0</v>
      </c>
      <c r="V14" s="79">
        <f t="shared" si="1"/>
        <v>16.55</v>
      </c>
      <c r="W14" s="80">
        <v>27.38</v>
      </c>
      <c r="X14" s="81">
        <v>0</v>
      </c>
      <c r="Y14" s="81">
        <v>2</v>
      </c>
      <c r="Z14" s="81">
        <v>7</v>
      </c>
      <c r="AA14" s="81">
        <v>3</v>
      </c>
      <c r="AB14" s="81">
        <v>0</v>
      </c>
      <c r="AC14" s="81">
        <v>0</v>
      </c>
      <c r="AD14" s="81">
        <v>0</v>
      </c>
      <c r="AE14" s="81">
        <v>0</v>
      </c>
      <c r="AF14" s="82">
        <f t="shared" si="2"/>
        <v>40.379999999999995</v>
      </c>
      <c r="AG14" s="83">
        <v>15.13</v>
      </c>
      <c r="AH14" s="84">
        <v>0</v>
      </c>
      <c r="AI14" s="84">
        <v>12</v>
      </c>
      <c r="AJ14" s="84">
        <v>4</v>
      </c>
      <c r="AK14" s="84">
        <v>0</v>
      </c>
      <c r="AL14" s="84">
        <v>0</v>
      </c>
      <c r="AM14" s="84">
        <v>0</v>
      </c>
      <c r="AN14" s="84">
        <v>0</v>
      </c>
      <c r="AO14" s="84">
        <v>0</v>
      </c>
      <c r="AP14" s="85">
        <f t="shared" si="3"/>
        <v>19.130000000000003</v>
      </c>
      <c r="AQ14" s="86">
        <v>13.86</v>
      </c>
      <c r="AR14" s="87">
        <v>0</v>
      </c>
      <c r="AS14" s="87">
        <v>8</v>
      </c>
      <c r="AT14" s="87">
        <v>6</v>
      </c>
      <c r="AU14" s="87">
        <v>0</v>
      </c>
      <c r="AV14" s="87">
        <v>0</v>
      </c>
      <c r="AW14" s="87">
        <v>0</v>
      </c>
      <c r="AX14" s="87">
        <v>0</v>
      </c>
      <c r="AY14" s="87">
        <v>0</v>
      </c>
      <c r="AZ14" s="88">
        <f t="shared" si="4"/>
        <v>19.86</v>
      </c>
      <c r="BA14" s="1"/>
      <c r="BB14" s="189">
        <f t="shared" si="5"/>
        <v>0.6600547195622436</v>
      </c>
      <c r="BC14" s="90">
        <f t="shared" si="6"/>
        <v>0.6954682779456193</v>
      </c>
      <c r="BD14" s="90">
        <f t="shared" si="7"/>
        <v>0.5864289252105003</v>
      </c>
      <c r="BE14" s="90">
        <f t="shared" si="8"/>
        <v>0.8008363826450601</v>
      </c>
      <c r="BF14" s="90">
        <f t="shared" si="9"/>
        <v>0.8408862034239678</v>
      </c>
      <c r="BG14" s="91">
        <f t="shared" si="10"/>
        <v>3.5836745087873907</v>
      </c>
      <c r="BH14" s="92">
        <f t="shared" si="11"/>
        <v>0.7307430840594759</v>
      </c>
      <c r="BI14" s="203">
        <f t="shared" si="12"/>
        <v>9</v>
      </c>
      <c r="BK14" s="207">
        <f t="shared" si="13"/>
        <v>125.15999999999998</v>
      </c>
    </row>
    <row r="15" spans="1:63" ht="12.75" customHeight="1">
      <c r="A15" s="72">
        <v>10</v>
      </c>
      <c r="B15" s="73" t="s">
        <v>79</v>
      </c>
      <c r="C15" s="74">
        <v>29.45</v>
      </c>
      <c r="D15" s="75">
        <v>0</v>
      </c>
      <c r="E15" s="75">
        <v>11</v>
      </c>
      <c r="F15" s="75">
        <v>3</v>
      </c>
      <c r="G15" s="75">
        <v>0</v>
      </c>
      <c r="H15" s="75">
        <v>0</v>
      </c>
      <c r="I15" s="75">
        <v>0</v>
      </c>
      <c r="J15" s="75">
        <v>0</v>
      </c>
      <c r="K15" s="75">
        <v>0</v>
      </c>
      <c r="L15" s="76">
        <f t="shared" si="0"/>
        <v>32.45</v>
      </c>
      <c r="M15" s="77">
        <v>12.5</v>
      </c>
      <c r="N15" s="78">
        <v>0</v>
      </c>
      <c r="O15" s="78">
        <v>10</v>
      </c>
      <c r="P15" s="78">
        <v>0</v>
      </c>
      <c r="Q15" s="78">
        <v>0</v>
      </c>
      <c r="R15" s="78">
        <v>0</v>
      </c>
      <c r="S15" s="78">
        <v>0</v>
      </c>
      <c r="T15" s="78">
        <v>0</v>
      </c>
      <c r="U15" s="78">
        <v>0</v>
      </c>
      <c r="V15" s="79">
        <f t="shared" si="1"/>
        <v>12.5</v>
      </c>
      <c r="W15" s="80">
        <v>44.38</v>
      </c>
      <c r="X15" s="81">
        <v>0</v>
      </c>
      <c r="Y15" s="81">
        <v>10</v>
      </c>
      <c r="Z15" s="81">
        <v>2</v>
      </c>
      <c r="AA15" s="81">
        <v>0</v>
      </c>
      <c r="AB15" s="81">
        <v>0</v>
      </c>
      <c r="AC15" s="81">
        <v>0</v>
      </c>
      <c r="AD15" s="81">
        <v>0</v>
      </c>
      <c r="AE15" s="81">
        <v>0</v>
      </c>
      <c r="AF15" s="82">
        <f t="shared" si="2"/>
        <v>46.38</v>
      </c>
      <c r="AG15" s="83">
        <v>17.5</v>
      </c>
      <c r="AH15" s="84">
        <v>0</v>
      </c>
      <c r="AI15" s="84">
        <v>15</v>
      </c>
      <c r="AJ15" s="84">
        <v>0</v>
      </c>
      <c r="AK15" s="84">
        <v>1</v>
      </c>
      <c r="AL15" s="84">
        <v>0</v>
      </c>
      <c r="AM15" s="84">
        <v>0</v>
      </c>
      <c r="AN15" s="84">
        <v>0</v>
      </c>
      <c r="AO15" s="84">
        <v>0</v>
      </c>
      <c r="AP15" s="85">
        <f t="shared" si="3"/>
        <v>19.5</v>
      </c>
      <c r="AQ15" s="86">
        <v>18.83</v>
      </c>
      <c r="AR15" s="87">
        <v>0</v>
      </c>
      <c r="AS15" s="87">
        <v>11</v>
      </c>
      <c r="AT15" s="87">
        <v>3</v>
      </c>
      <c r="AU15" s="87">
        <v>0</v>
      </c>
      <c r="AV15" s="87">
        <v>0</v>
      </c>
      <c r="AW15" s="87">
        <v>0</v>
      </c>
      <c r="AX15" s="87">
        <v>0</v>
      </c>
      <c r="AY15" s="87">
        <v>0</v>
      </c>
      <c r="AZ15" s="88">
        <f t="shared" si="4"/>
        <v>21.83</v>
      </c>
      <c r="BA15" s="1"/>
      <c r="BB15" s="189">
        <f t="shared" si="5"/>
        <v>0.5947611710323575</v>
      </c>
      <c r="BC15" s="90">
        <f t="shared" si="6"/>
        <v>0.9208</v>
      </c>
      <c r="BD15" s="90">
        <f t="shared" si="7"/>
        <v>0.5105648986632169</v>
      </c>
      <c r="BE15" s="90">
        <f t="shared" si="8"/>
        <v>0.7856410256410257</v>
      </c>
      <c r="BF15" s="90">
        <f t="shared" si="9"/>
        <v>0.7650022904260193</v>
      </c>
      <c r="BG15" s="91">
        <f t="shared" si="10"/>
        <v>3.5767693857626193</v>
      </c>
      <c r="BH15" s="92">
        <f t="shared" si="11"/>
        <v>0.7293350681019555</v>
      </c>
      <c r="BI15" s="203">
        <f t="shared" si="12"/>
        <v>10</v>
      </c>
      <c r="BK15" s="207">
        <f t="shared" si="13"/>
        <v>132.66000000000003</v>
      </c>
    </row>
    <row r="16" spans="1:63" ht="12.75" customHeight="1">
      <c r="A16" s="72">
        <v>11</v>
      </c>
      <c r="B16" s="73" t="s">
        <v>52</v>
      </c>
      <c r="C16" s="74">
        <v>25.18</v>
      </c>
      <c r="D16" s="75">
        <v>0</v>
      </c>
      <c r="E16" s="75">
        <v>11</v>
      </c>
      <c r="F16" s="75">
        <v>2</v>
      </c>
      <c r="G16" s="75">
        <v>1</v>
      </c>
      <c r="H16" s="75">
        <v>0</v>
      </c>
      <c r="I16" s="75">
        <v>0</v>
      </c>
      <c r="J16" s="75">
        <v>0</v>
      </c>
      <c r="K16" s="75">
        <v>0</v>
      </c>
      <c r="L16" s="76">
        <f t="shared" si="0"/>
        <v>29.18</v>
      </c>
      <c r="M16" s="77">
        <v>17.19</v>
      </c>
      <c r="N16" s="78">
        <v>0</v>
      </c>
      <c r="O16" s="78">
        <v>10</v>
      </c>
      <c r="P16" s="78">
        <v>0</v>
      </c>
      <c r="Q16" s="78">
        <v>0</v>
      </c>
      <c r="R16" s="78">
        <v>0</v>
      </c>
      <c r="S16" s="78">
        <v>0</v>
      </c>
      <c r="T16" s="78">
        <v>0</v>
      </c>
      <c r="U16" s="78">
        <v>0</v>
      </c>
      <c r="V16" s="79">
        <f t="shared" si="1"/>
        <v>17.19</v>
      </c>
      <c r="W16" s="80">
        <v>31.54</v>
      </c>
      <c r="X16" s="81">
        <v>0</v>
      </c>
      <c r="Y16" s="81">
        <v>7</v>
      </c>
      <c r="Z16" s="81">
        <v>4</v>
      </c>
      <c r="AA16" s="81">
        <v>1</v>
      </c>
      <c r="AB16" s="81">
        <v>0</v>
      </c>
      <c r="AC16" s="81">
        <v>0</v>
      </c>
      <c r="AD16" s="81">
        <v>0</v>
      </c>
      <c r="AE16" s="81">
        <v>0</v>
      </c>
      <c r="AF16" s="82">
        <f t="shared" si="2"/>
        <v>37.54</v>
      </c>
      <c r="AG16" s="83">
        <v>17.38</v>
      </c>
      <c r="AH16" s="84">
        <v>0</v>
      </c>
      <c r="AI16" s="84">
        <v>13</v>
      </c>
      <c r="AJ16" s="84">
        <v>3</v>
      </c>
      <c r="AK16" s="84">
        <v>0</v>
      </c>
      <c r="AL16" s="84">
        <v>0</v>
      </c>
      <c r="AM16" s="84">
        <v>0</v>
      </c>
      <c r="AN16" s="84">
        <v>0</v>
      </c>
      <c r="AO16" s="84">
        <v>0</v>
      </c>
      <c r="AP16" s="85">
        <f t="shared" si="3"/>
        <v>20.38</v>
      </c>
      <c r="AQ16" s="86">
        <v>18.18</v>
      </c>
      <c r="AR16" s="87">
        <v>0</v>
      </c>
      <c r="AS16" s="87">
        <v>12</v>
      </c>
      <c r="AT16" s="87">
        <v>2</v>
      </c>
      <c r="AU16" s="87">
        <v>0</v>
      </c>
      <c r="AV16" s="87">
        <v>0</v>
      </c>
      <c r="AW16" s="87">
        <v>0</v>
      </c>
      <c r="AX16" s="87">
        <v>0</v>
      </c>
      <c r="AY16" s="87">
        <v>0</v>
      </c>
      <c r="AZ16" s="88">
        <f t="shared" si="4"/>
        <v>20.18</v>
      </c>
      <c r="BA16" s="1"/>
      <c r="BB16" s="189">
        <f t="shared" si="5"/>
        <v>0.6614119259766964</v>
      </c>
      <c r="BC16" s="90">
        <f t="shared" si="6"/>
        <v>0.6695753344968004</v>
      </c>
      <c r="BD16" s="90">
        <f t="shared" si="7"/>
        <v>0.630793819925413</v>
      </c>
      <c r="BE16" s="90">
        <f t="shared" si="8"/>
        <v>0.7517173699705594</v>
      </c>
      <c r="BF16" s="90">
        <f t="shared" si="9"/>
        <v>0.8275520317145688</v>
      </c>
      <c r="BG16" s="91">
        <f t="shared" si="10"/>
        <v>3.541050482084038</v>
      </c>
      <c r="BH16" s="92">
        <f t="shared" si="11"/>
        <v>0.7220516661720905</v>
      </c>
      <c r="BI16" s="203">
        <f t="shared" si="12"/>
        <v>11</v>
      </c>
      <c r="BK16" s="207">
        <f t="shared" si="13"/>
        <v>124.47</v>
      </c>
    </row>
    <row r="17" spans="1:63" ht="12.75" customHeight="1">
      <c r="A17" s="72">
        <v>12</v>
      </c>
      <c r="B17" s="73" t="s">
        <v>43</v>
      </c>
      <c r="C17" s="74">
        <v>30.79</v>
      </c>
      <c r="D17" s="75">
        <v>0</v>
      </c>
      <c r="E17" s="75">
        <v>12</v>
      </c>
      <c r="F17" s="75">
        <v>2</v>
      </c>
      <c r="G17" s="75">
        <v>0</v>
      </c>
      <c r="H17" s="75">
        <v>0</v>
      </c>
      <c r="I17" s="75">
        <v>0</v>
      </c>
      <c r="J17" s="75">
        <v>0</v>
      </c>
      <c r="K17" s="75">
        <v>0</v>
      </c>
      <c r="L17" s="76">
        <f t="shared" si="0"/>
        <v>32.79</v>
      </c>
      <c r="M17" s="77">
        <v>15.48</v>
      </c>
      <c r="N17" s="78">
        <v>0</v>
      </c>
      <c r="O17" s="78">
        <v>10</v>
      </c>
      <c r="P17" s="78">
        <v>0</v>
      </c>
      <c r="Q17" s="78">
        <v>0</v>
      </c>
      <c r="R17" s="78">
        <v>0</v>
      </c>
      <c r="S17" s="78">
        <v>0</v>
      </c>
      <c r="T17" s="78">
        <v>0</v>
      </c>
      <c r="U17" s="78">
        <v>0</v>
      </c>
      <c r="V17" s="79">
        <f t="shared" si="1"/>
        <v>15.48</v>
      </c>
      <c r="W17" s="80">
        <v>33.34</v>
      </c>
      <c r="X17" s="81">
        <v>0</v>
      </c>
      <c r="Y17" s="81">
        <v>12</v>
      </c>
      <c r="Z17" s="81">
        <v>0</v>
      </c>
      <c r="AA17" s="81">
        <v>0</v>
      </c>
      <c r="AB17" s="81">
        <v>0</v>
      </c>
      <c r="AC17" s="81">
        <v>0</v>
      </c>
      <c r="AD17" s="81">
        <v>0</v>
      </c>
      <c r="AE17" s="81">
        <v>0</v>
      </c>
      <c r="AF17" s="82">
        <f t="shared" si="2"/>
        <v>33.34</v>
      </c>
      <c r="AG17" s="83">
        <v>21.54</v>
      </c>
      <c r="AH17" s="84">
        <v>0</v>
      </c>
      <c r="AI17" s="84">
        <v>16</v>
      </c>
      <c r="AJ17" s="84">
        <v>0</v>
      </c>
      <c r="AK17" s="84">
        <v>0</v>
      </c>
      <c r="AL17" s="84">
        <v>0</v>
      </c>
      <c r="AM17" s="84">
        <v>0</v>
      </c>
      <c r="AN17" s="84">
        <v>0</v>
      </c>
      <c r="AO17" s="84">
        <v>0</v>
      </c>
      <c r="AP17" s="85">
        <f t="shared" si="3"/>
        <v>21.54</v>
      </c>
      <c r="AQ17" s="86">
        <v>20.58</v>
      </c>
      <c r="AR17" s="87">
        <v>0</v>
      </c>
      <c r="AS17" s="87">
        <v>13</v>
      </c>
      <c r="AT17" s="87">
        <v>1</v>
      </c>
      <c r="AU17" s="87">
        <v>0</v>
      </c>
      <c r="AV17" s="87">
        <v>0</v>
      </c>
      <c r="AW17" s="87">
        <v>0</v>
      </c>
      <c r="AX17" s="87">
        <v>0</v>
      </c>
      <c r="AY17" s="87">
        <v>0</v>
      </c>
      <c r="AZ17" s="88">
        <f t="shared" si="4"/>
        <v>21.58</v>
      </c>
      <c r="BA17" s="1"/>
      <c r="BB17" s="189">
        <f t="shared" si="5"/>
        <v>0.5885940835620617</v>
      </c>
      <c r="BC17" s="90">
        <f t="shared" si="6"/>
        <v>0.7435400516795865</v>
      </c>
      <c r="BD17" s="90">
        <f t="shared" si="7"/>
        <v>0.7102579484103179</v>
      </c>
      <c r="BE17" s="90">
        <f t="shared" si="8"/>
        <v>0.7112349117920149</v>
      </c>
      <c r="BF17" s="90">
        <f t="shared" si="9"/>
        <v>0.7738646895273401</v>
      </c>
      <c r="BG17" s="91">
        <f t="shared" si="10"/>
        <v>3.527491684971321</v>
      </c>
      <c r="BH17" s="92">
        <f t="shared" si="11"/>
        <v>0.7192869069301481</v>
      </c>
      <c r="BI17" s="203">
        <f t="shared" si="12"/>
        <v>12</v>
      </c>
      <c r="BK17" s="207">
        <f t="shared" si="13"/>
        <v>124.73</v>
      </c>
    </row>
    <row r="18" spans="1:63" ht="12.75" customHeight="1">
      <c r="A18" s="72">
        <v>13</v>
      </c>
      <c r="B18" s="73" t="s">
        <v>58</v>
      </c>
      <c r="C18" s="74">
        <v>33.95</v>
      </c>
      <c r="D18" s="75">
        <v>0</v>
      </c>
      <c r="E18" s="75">
        <v>12</v>
      </c>
      <c r="F18" s="75">
        <v>2</v>
      </c>
      <c r="G18" s="75">
        <v>0</v>
      </c>
      <c r="H18" s="75">
        <v>0</v>
      </c>
      <c r="I18" s="75">
        <v>0</v>
      </c>
      <c r="J18" s="75">
        <v>0</v>
      </c>
      <c r="K18" s="75">
        <v>0</v>
      </c>
      <c r="L18" s="76">
        <f t="shared" si="0"/>
        <v>35.95</v>
      </c>
      <c r="M18" s="77">
        <v>17.72</v>
      </c>
      <c r="N18" s="78">
        <v>0</v>
      </c>
      <c r="O18" s="78">
        <v>10</v>
      </c>
      <c r="P18" s="78">
        <v>0</v>
      </c>
      <c r="Q18" s="78">
        <v>0</v>
      </c>
      <c r="R18" s="78">
        <v>0</v>
      </c>
      <c r="S18" s="78">
        <v>0</v>
      </c>
      <c r="T18" s="78">
        <v>0</v>
      </c>
      <c r="U18" s="78">
        <v>0</v>
      </c>
      <c r="V18" s="79">
        <f t="shared" si="1"/>
        <v>17.72</v>
      </c>
      <c r="W18" s="80">
        <v>34.31</v>
      </c>
      <c r="X18" s="81">
        <v>0</v>
      </c>
      <c r="Y18" s="81">
        <v>10</v>
      </c>
      <c r="Z18" s="81">
        <v>2</v>
      </c>
      <c r="AA18" s="81">
        <v>0</v>
      </c>
      <c r="AB18" s="81">
        <v>0</v>
      </c>
      <c r="AC18" s="81">
        <v>0</v>
      </c>
      <c r="AD18" s="81">
        <v>0</v>
      </c>
      <c r="AE18" s="81">
        <v>0</v>
      </c>
      <c r="AF18" s="82">
        <f t="shared" si="2"/>
        <v>36.31</v>
      </c>
      <c r="AG18" s="83">
        <v>17.2</v>
      </c>
      <c r="AH18" s="84">
        <v>0</v>
      </c>
      <c r="AI18" s="84">
        <v>14</v>
      </c>
      <c r="AJ18" s="84">
        <v>2</v>
      </c>
      <c r="AK18" s="84">
        <v>0</v>
      </c>
      <c r="AL18" s="84">
        <v>0</v>
      </c>
      <c r="AM18" s="84">
        <v>0</v>
      </c>
      <c r="AN18" s="84">
        <v>0</v>
      </c>
      <c r="AO18" s="84">
        <v>0</v>
      </c>
      <c r="AP18" s="85">
        <f t="shared" si="3"/>
        <v>19.2</v>
      </c>
      <c r="AQ18" s="86">
        <v>22.75</v>
      </c>
      <c r="AR18" s="87">
        <v>0</v>
      </c>
      <c r="AS18" s="87">
        <v>14</v>
      </c>
      <c r="AT18" s="87">
        <v>0</v>
      </c>
      <c r="AU18" s="87">
        <v>0</v>
      </c>
      <c r="AV18" s="87">
        <v>0</v>
      </c>
      <c r="AW18" s="87">
        <v>0</v>
      </c>
      <c r="AX18" s="87">
        <v>0</v>
      </c>
      <c r="AY18" s="87">
        <v>0</v>
      </c>
      <c r="AZ18" s="88">
        <f t="shared" si="4"/>
        <v>22.75</v>
      </c>
      <c r="BA18" s="1"/>
      <c r="BB18" s="189">
        <f t="shared" si="5"/>
        <v>0.5368567454798331</v>
      </c>
      <c r="BC18" s="90">
        <f t="shared" si="6"/>
        <v>0.649548532731377</v>
      </c>
      <c r="BD18" s="90">
        <f t="shared" si="7"/>
        <v>0.6521619388598182</v>
      </c>
      <c r="BE18" s="90">
        <f t="shared" si="8"/>
        <v>0.7979166666666667</v>
      </c>
      <c r="BF18" s="90">
        <f t="shared" si="9"/>
        <v>0.734065934065934</v>
      </c>
      <c r="BG18" s="91">
        <f t="shared" si="10"/>
        <v>3.3705498178036293</v>
      </c>
      <c r="BH18" s="92">
        <f t="shared" si="11"/>
        <v>0.6872850653145217</v>
      </c>
      <c r="BI18" s="203">
        <f t="shared" si="12"/>
        <v>13</v>
      </c>
      <c r="BK18" s="207">
        <f t="shared" si="13"/>
        <v>131.93</v>
      </c>
    </row>
    <row r="19" spans="1:63" ht="12.75" customHeight="1">
      <c r="A19" s="72">
        <v>14</v>
      </c>
      <c r="B19" s="73" t="s">
        <v>87</v>
      </c>
      <c r="C19" s="74">
        <v>22.56</v>
      </c>
      <c r="D19" s="75">
        <v>0</v>
      </c>
      <c r="E19" s="75">
        <v>10</v>
      </c>
      <c r="F19" s="75">
        <v>4</v>
      </c>
      <c r="G19" s="75">
        <v>0</v>
      </c>
      <c r="H19" s="75">
        <v>0</v>
      </c>
      <c r="I19" s="75">
        <v>0</v>
      </c>
      <c r="J19" s="75">
        <v>0</v>
      </c>
      <c r="K19" s="75">
        <v>0</v>
      </c>
      <c r="L19" s="76">
        <f t="shared" si="0"/>
        <v>26.56</v>
      </c>
      <c r="M19" s="77">
        <v>14.4</v>
      </c>
      <c r="N19" s="78">
        <v>0</v>
      </c>
      <c r="O19" s="78">
        <v>9</v>
      </c>
      <c r="P19" s="78">
        <v>1</v>
      </c>
      <c r="Q19" s="78">
        <v>0</v>
      </c>
      <c r="R19" s="78">
        <v>0</v>
      </c>
      <c r="S19" s="78">
        <v>0</v>
      </c>
      <c r="T19" s="78">
        <v>0</v>
      </c>
      <c r="U19" s="78">
        <v>0</v>
      </c>
      <c r="V19" s="79">
        <f t="shared" si="1"/>
        <v>15.4</v>
      </c>
      <c r="W19" s="80">
        <v>30.29</v>
      </c>
      <c r="X19" s="81">
        <v>0</v>
      </c>
      <c r="Y19" s="81">
        <v>8</v>
      </c>
      <c r="Z19" s="81">
        <v>2</v>
      </c>
      <c r="AA19" s="81">
        <v>0</v>
      </c>
      <c r="AB19" s="81">
        <v>2</v>
      </c>
      <c r="AC19" s="81">
        <v>0</v>
      </c>
      <c r="AD19" s="81">
        <v>0</v>
      </c>
      <c r="AE19" s="81">
        <v>0</v>
      </c>
      <c r="AF19" s="82">
        <f t="shared" si="2"/>
        <v>42.29</v>
      </c>
      <c r="AG19" s="83">
        <v>19.08</v>
      </c>
      <c r="AH19" s="84">
        <v>0</v>
      </c>
      <c r="AI19" s="84">
        <v>11</v>
      </c>
      <c r="AJ19" s="84">
        <v>5</v>
      </c>
      <c r="AK19" s="84">
        <v>0</v>
      </c>
      <c r="AL19" s="84">
        <v>0</v>
      </c>
      <c r="AM19" s="84">
        <v>0</v>
      </c>
      <c r="AN19" s="84">
        <v>0</v>
      </c>
      <c r="AO19" s="84">
        <v>0</v>
      </c>
      <c r="AP19" s="85">
        <f t="shared" si="3"/>
        <v>24.08</v>
      </c>
      <c r="AQ19" s="86">
        <v>24.05</v>
      </c>
      <c r="AR19" s="87">
        <v>0</v>
      </c>
      <c r="AS19" s="87">
        <v>14</v>
      </c>
      <c r="AT19" s="87">
        <v>0</v>
      </c>
      <c r="AU19" s="87">
        <v>0</v>
      </c>
      <c r="AV19" s="87">
        <v>0</v>
      </c>
      <c r="AW19" s="87">
        <v>0</v>
      </c>
      <c r="AX19" s="87">
        <v>0</v>
      </c>
      <c r="AY19" s="87">
        <v>0</v>
      </c>
      <c r="AZ19" s="88">
        <f t="shared" si="4"/>
        <v>24.05</v>
      </c>
      <c r="BA19" s="1"/>
      <c r="BB19" s="189">
        <f t="shared" si="5"/>
        <v>0.7266566265060241</v>
      </c>
      <c r="BC19" s="90">
        <f t="shared" si="6"/>
        <v>0.7474025974025974</v>
      </c>
      <c r="BD19" s="90">
        <f t="shared" si="7"/>
        <v>0.5599432489950343</v>
      </c>
      <c r="BE19" s="90">
        <f t="shared" si="8"/>
        <v>0.6362126245847176</v>
      </c>
      <c r="BF19" s="90">
        <f t="shared" si="9"/>
        <v>0.6943866943866943</v>
      </c>
      <c r="BG19" s="91">
        <f t="shared" si="10"/>
        <v>3.364601791875068</v>
      </c>
      <c r="BH19" s="92">
        <f t="shared" si="11"/>
        <v>0.6860722099616027</v>
      </c>
      <c r="BI19" s="203">
        <f t="shared" si="12"/>
        <v>14</v>
      </c>
      <c r="BK19" s="207">
        <f t="shared" si="13"/>
        <v>132.38</v>
      </c>
    </row>
    <row r="20" spans="1:63" ht="12.75" customHeight="1">
      <c r="A20" s="72">
        <v>15</v>
      </c>
      <c r="B20" s="73" t="s">
        <v>80</v>
      </c>
      <c r="C20" s="74">
        <v>22.2</v>
      </c>
      <c r="D20" s="75">
        <v>0</v>
      </c>
      <c r="E20" s="75">
        <v>10</v>
      </c>
      <c r="F20" s="75">
        <v>4</v>
      </c>
      <c r="G20" s="75">
        <v>0</v>
      </c>
      <c r="H20" s="75">
        <v>0</v>
      </c>
      <c r="I20" s="75">
        <v>0</v>
      </c>
      <c r="J20" s="75">
        <v>0</v>
      </c>
      <c r="K20" s="75">
        <v>0</v>
      </c>
      <c r="L20" s="76">
        <f t="shared" si="0"/>
        <v>26.2</v>
      </c>
      <c r="M20" s="77">
        <v>18.77</v>
      </c>
      <c r="N20" s="78">
        <v>0</v>
      </c>
      <c r="O20" s="78">
        <v>9</v>
      </c>
      <c r="P20" s="78">
        <v>1</v>
      </c>
      <c r="Q20" s="78">
        <v>0</v>
      </c>
      <c r="R20" s="78">
        <v>0</v>
      </c>
      <c r="S20" s="78">
        <v>0</v>
      </c>
      <c r="T20" s="78">
        <v>0</v>
      </c>
      <c r="U20" s="78">
        <v>0</v>
      </c>
      <c r="V20" s="79">
        <f t="shared" si="1"/>
        <v>19.77</v>
      </c>
      <c r="W20" s="80">
        <v>35.23</v>
      </c>
      <c r="X20" s="81">
        <v>0</v>
      </c>
      <c r="Y20" s="81">
        <v>10</v>
      </c>
      <c r="Z20" s="81">
        <v>2</v>
      </c>
      <c r="AA20" s="81">
        <v>0</v>
      </c>
      <c r="AB20" s="81">
        <v>0</v>
      </c>
      <c r="AC20" s="81">
        <v>0</v>
      </c>
      <c r="AD20" s="81">
        <v>0</v>
      </c>
      <c r="AE20" s="81">
        <v>0</v>
      </c>
      <c r="AF20" s="82">
        <f t="shared" si="2"/>
        <v>37.23</v>
      </c>
      <c r="AG20" s="83">
        <v>17.16</v>
      </c>
      <c r="AH20" s="84">
        <v>0</v>
      </c>
      <c r="AI20" s="84">
        <v>13</v>
      </c>
      <c r="AJ20" s="84">
        <v>2</v>
      </c>
      <c r="AK20" s="84">
        <v>0</v>
      </c>
      <c r="AL20" s="84">
        <v>1</v>
      </c>
      <c r="AM20" s="84">
        <v>0</v>
      </c>
      <c r="AN20" s="84">
        <v>0</v>
      </c>
      <c r="AO20" s="84">
        <v>0</v>
      </c>
      <c r="AP20" s="85">
        <f t="shared" si="3"/>
        <v>24.16</v>
      </c>
      <c r="AQ20" s="86">
        <v>17.46</v>
      </c>
      <c r="AR20" s="87">
        <v>0</v>
      </c>
      <c r="AS20" s="87">
        <v>10</v>
      </c>
      <c r="AT20" s="87">
        <v>3</v>
      </c>
      <c r="AU20" s="87">
        <v>1</v>
      </c>
      <c r="AV20" s="87">
        <v>0</v>
      </c>
      <c r="AW20" s="87">
        <v>0</v>
      </c>
      <c r="AX20" s="87">
        <v>0</v>
      </c>
      <c r="AY20" s="87">
        <v>0</v>
      </c>
      <c r="AZ20" s="88">
        <f t="shared" si="4"/>
        <v>22.46</v>
      </c>
      <c r="BA20" s="1"/>
      <c r="BB20" s="189">
        <f t="shared" si="5"/>
        <v>0.7366412213740459</v>
      </c>
      <c r="BC20" s="90">
        <f t="shared" si="6"/>
        <v>0.5821952453211937</v>
      </c>
      <c r="BD20" s="90">
        <f t="shared" si="7"/>
        <v>0.6360461993016385</v>
      </c>
      <c r="BE20" s="90">
        <f t="shared" si="8"/>
        <v>0.6341059602649006</v>
      </c>
      <c r="BF20" s="90">
        <f t="shared" si="9"/>
        <v>0.7435440783615316</v>
      </c>
      <c r="BG20" s="91">
        <f t="shared" si="10"/>
        <v>3.3325327046233104</v>
      </c>
      <c r="BH20" s="92">
        <f t="shared" si="11"/>
        <v>0.6795330380407545</v>
      </c>
      <c r="BI20" s="203">
        <f t="shared" si="12"/>
        <v>15</v>
      </c>
      <c r="BK20" s="207">
        <f t="shared" si="13"/>
        <v>129.82</v>
      </c>
    </row>
    <row r="21" spans="1:63" ht="12.75" customHeight="1">
      <c r="A21" s="72">
        <v>16</v>
      </c>
      <c r="B21" s="73" t="s">
        <v>62</v>
      </c>
      <c r="C21" s="74">
        <v>30.79</v>
      </c>
      <c r="D21" s="75">
        <v>0</v>
      </c>
      <c r="E21" s="75">
        <v>14</v>
      </c>
      <c r="F21" s="75">
        <v>0</v>
      </c>
      <c r="G21" s="75">
        <v>0</v>
      </c>
      <c r="H21" s="75">
        <v>0</v>
      </c>
      <c r="I21" s="75">
        <v>0</v>
      </c>
      <c r="J21" s="75">
        <v>0</v>
      </c>
      <c r="K21" s="75">
        <v>0</v>
      </c>
      <c r="L21" s="76">
        <f t="shared" si="0"/>
        <v>30.79</v>
      </c>
      <c r="M21" s="77">
        <v>20.96</v>
      </c>
      <c r="N21" s="78">
        <v>0</v>
      </c>
      <c r="O21" s="78">
        <v>10</v>
      </c>
      <c r="P21" s="78">
        <v>0</v>
      </c>
      <c r="Q21" s="78">
        <v>0</v>
      </c>
      <c r="R21" s="78">
        <v>0</v>
      </c>
      <c r="S21" s="78">
        <v>0</v>
      </c>
      <c r="T21" s="78">
        <v>0</v>
      </c>
      <c r="U21" s="78">
        <v>0</v>
      </c>
      <c r="V21" s="79">
        <f t="shared" si="1"/>
        <v>20.96</v>
      </c>
      <c r="W21" s="80">
        <v>41.62</v>
      </c>
      <c r="X21" s="81">
        <v>0</v>
      </c>
      <c r="Y21" s="81">
        <v>7</v>
      </c>
      <c r="Z21" s="81">
        <v>4</v>
      </c>
      <c r="AA21" s="81">
        <v>1</v>
      </c>
      <c r="AB21" s="81">
        <v>0</v>
      </c>
      <c r="AC21" s="81">
        <v>0</v>
      </c>
      <c r="AD21" s="81">
        <v>0</v>
      </c>
      <c r="AE21" s="81">
        <v>0</v>
      </c>
      <c r="AF21" s="82">
        <f t="shared" si="2"/>
        <v>47.62</v>
      </c>
      <c r="AG21" s="83">
        <v>16.17</v>
      </c>
      <c r="AH21" s="84">
        <v>0</v>
      </c>
      <c r="AI21" s="84">
        <v>14</v>
      </c>
      <c r="AJ21" s="84">
        <v>2</v>
      </c>
      <c r="AK21" s="84">
        <v>0</v>
      </c>
      <c r="AL21" s="84">
        <v>0</v>
      </c>
      <c r="AM21" s="84">
        <v>0</v>
      </c>
      <c r="AN21" s="84">
        <v>0</v>
      </c>
      <c r="AO21" s="84">
        <v>0</v>
      </c>
      <c r="AP21" s="85">
        <f t="shared" si="3"/>
        <v>18.17</v>
      </c>
      <c r="AQ21" s="86">
        <v>21.68</v>
      </c>
      <c r="AR21" s="87">
        <v>0</v>
      </c>
      <c r="AS21" s="87">
        <v>13</v>
      </c>
      <c r="AT21" s="87">
        <v>1</v>
      </c>
      <c r="AU21" s="87">
        <v>0</v>
      </c>
      <c r="AV21" s="87">
        <v>0</v>
      </c>
      <c r="AW21" s="87">
        <v>0</v>
      </c>
      <c r="AX21" s="87">
        <v>0</v>
      </c>
      <c r="AY21" s="87">
        <v>0</v>
      </c>
      <c r="AZ21" s="88">
        <f t="shared" si="4"/>
        <v>22.68</v>
      </c>
      <c r="BA21" s="1"/>
      <c r="BB21" s="189">
        <f t="shared" si="5"/>
        <v>0.6268268918480027</v>
      </c>
      <c r="BC21" s="90">
        <f t="shared" si="6"/>
        <v>0.5491412213740458</v>
      </c>
      <c r="BD21" s="90">
        <f t="shared" si="7"/>
        <v>0.49727005459890805</v>
      </c>
      <c r="BE21" s="90">
        <f t="shared" si="8"/>
        <v>0.8431480462300495</v>
      </c>
      <c r="BF21" s="90">
        <f t="shared" si="9"/>
        <v>0.736331569664903</v>
      </c>
      <c r="BG21" s="91">
        <f t="shared" si="10"/>
        <v>3.2527177837159087</v>
      </c>
      <c r="BH21" s="92">
        <f t="shared" si="11"/>
        <v>0.6632580662723019</v>
      </c>
      <c r="BI21" s="203">
        <f t="shared" si="12"/>
        <v>16</v>
      </c>
      <c r="BK21" s="207">
        <f t="shared" si="13"/>
        <v>140.22</v>
      </c>
    </row>
    <row r="22" spans="1:63" ht="12.75" customHeight="1">
      <c r="A22" s="72">
        <v>17</v>
      </c>
      <c r="B22" s="73" t="s">
        <v>37</v>
      </c>
      <c r="C22" s="74">
        <v>20.31</v>
      </c>
      <c r="D22" s="75">
        <v>0</v>
      </c>
      <c r="E22" s="75">
        <v>7</v>
      </c>
      <c r="F22" s="75">
        <v>4</v>
      </c>
      <c r="G22" s="75">
        <v>1</v>
      </c>
      <c r="H22" s="75">
        <v>2</v>
      </c>
      <c r="I22" s="75">
        <v>0</v>
      </c>
      <c r="J22" s="75">
        <v>0</v>
      </c>
      <c r="K22" s="75">
        <v>2</v>
      </c>
      <c r="L22" s="76">
        <f t="shared" si="0"/>
        <v>42.31</v>
      </c>
      <c r="M22" s="77">
        <v>18.41</v>
      </c>
      <c r="N22" s="78">
        <v>0</v>
      </c>
      <c r="O22" s="78">
        <v>10</v>
      </c>
      <c r="P22" s="78">
        <v>0</v>
      </c>
      <c r="Q22" s="78">
        <v>0</v>
      </c>
      <c r="R22" s="78">
        <v>0</v>
      </c>
      <c r="S22" s="78">
        <v>0</v>
      </c>
      <c r="T22" s="78">
        <v>0</v>
      </c>
      <c r="U22" s="78">
        <v>0</v>
      </c>
      <c r="V22" s="79">
        <f t="shared" si="1"/>
        <v>18.41</v>
      </c>
      <c r="W22" s="80">
        <v>34.14</v>
      </c>
      <c r="X22" s="81">
        <v>0</v>
      </c>
      <c r="Y22" s="81">
        <v>9</v>
      </c>
      <c r="Z22" s="81">
        <v>2</v>
      </c>
      <c r="AA22" s="81">
        <v>0</v>
      </c>
      <c r="AB22" s="81">
        <v>1</v>
      </c>
      <c r="AC22" s="81">
        <v>0</v>
      </c>
      <c r="AD22" s="81">
        <v>0</v>
      </c>
      <c r="AE22" s="81">
        <v>0</v>
      </c>
      <c r="AF22" s="82">
        <f t="shared" si="2"/>
        <v>41.14</v>
      </c>
      <c r="AG22" s="83">
        <v>16.92</v>
      </c>
      <c r="AH22" s="84">
        <v>0</v>
      </c>
      <c r="AI22" s="84">
        <v>13</v>
      </c>
      <c r="AJ22" s="84">
        <v>3</v>
      </c>
      <c r="AK22" s="84">
        <v>0</v>
      </c>
      <c r="AL22" s="84">
        <v>0</v>
      </c>
      <c r="AM22" s="84">
        <v>0</v>
      </c>
      <c r="AN22" s="84">
        <v>0</v>
      </c>
      <c r="AO22" s="84">
        <v>0</v>
      </c>
      <c r="AP22" s="85">
        <f t="shared" si="3"/>
        <v>19.92</v>
      </c>
      <c r="AQ22" s="86">
        <v>20.41</v>
      </c>
      <c r="AR22" s="87">
        <v>0</v>
      </c>
      <c r="AS22" s="87">
        <v>14</v>
      </c>
      <c r="AT22" s="87">
        <v>0</v>
      </c>
      <c r="AU22" s="87">
        <v>0</v>
      </c>
      <c r="AV22" s="87">
        <v>0</v>
      </c>
      <c r="AW22" s="87">
        <v>0</v>
      </c>
      <c r="AX22" s="87">
        <v>0</v>
      </c>
      <c r="AY22" s="87">
        <v>0</v>
      </c>
      <c r="AZ22" s="88">
        <f t="shared" si="4"/>
        <v>20.41</v>
      </c>
      <c r="BA22" s="1"/>
      <c r="BB22" s="189">
        <f t="shared" si="5"/>
        <v>0.4561569368943512</v>
      </c>
      <c r="BC22" s="90">
        <f t="shared" si="6"/>
        <v>0.6252036936447583</v>
      </c>
      <c r="BD22" s="90">
        <f t="shared" si="7"/>
        <v>0.5755955274671852</v>
      </c>
      <c r="BE22" s="90">
        <f t="shared" si="8"/>
        <v>0.7690763052208834</v>
      </c>
      <c r="BF22" s="90">
        <f t="shared" si="9"/>
        <v>0.8182263596276335</v>
      </c>
      <c r="BG22" s="91">
        <f t="shared" si="10"/>
        <v>3.2442588228548117</v>
      </c>
      <c r="BH22" s="92">
        <f t="shared" si="11"/>
        <v>0.661533208969436</v>
      </c>
      <c r="BI22" s="203">
        <f t="shared" si="12"/>
        <v>17</v>
      </c>
      <c r="BJ22" s="93"/>
      <c r="BK22" s="207">
        <f t="shared" si="13"/>
        <v>142.19</v>
      </c>
    </row>
    <row r="23" spans="1:63" ht="12.75" customHeight="1">
      <c r="A23" s="72">
        <v>18</v>
      </c>
      <c r="B23" s="73" t="s">
        <v>49</v>
      </c>
      <c r="C23" s="74">
        <v>24.03</v>
      </c>
      <c r="D23" s="75">
        <v>0</v>
      </c>
      <c r="E23" s="75">
        <v>7</v>
      </c>
      <c r="F23" s="75">
        <v>7</v>
      </c>
      <c r="G23" s="75">
        <v>0</v>
      </c>
      <c r="H23" s="75">
        <v>0</v>
      </c>
      <c r="I23" s="75">
        <v>0</v>
      </c>
      <c r="J23" s="75">
        <v>0</v>
      </c>
      <c r="K23" s="75">
        <v>0</v>
      </c>
      <c r="L23" s="76">
        <f t="shared" si="0"/>
        <v>31.03</v>
      </c>
      <c r="M23" s="77">
        <v>19</v>
      </c>
      <c r="N23" s="78">
        <v>0</v>
      </c>
      <c r="O23" s="78">
        <v>7</v>
      </c>
      <c r="P23" s="78">
        <v>3</v>
      </c>
      <c r="Q23" s="78">
        <v>0</v>
      </c>
      <c r="R23" s="78">
        <v>0</v>
      </c>
      <c r="S23" s="78">
        <v>0</v>
      </c>
      <c r="T23" s="78">
        <v>0</v>
      </c>
      <c r="U23" s="78">
        <v>0</v>
      </c>
      <c r="V23" s="79">
        <f t="shared" si="1"/>
        <v>22</v>
      </c>
      <c r="W23" s="80">
        <v>39.73</v>
      </c>
      <c r="X23" s="81">
        <v>0</v>
      </c>
      <c r="Y23" s="81">
        <v>9</v>
      </c>
      <c r="Z23" s="81">
        <v>3</v>
      </c>
      <c r="AA23" s="81">
        <v>0</v>
      </c>
      <c r="AB23" s="81">
        <v>0</v>
      </c>
      <c r="AC23" s="81">
        <v>0</v>
      </c>
      <c r="AD23" s="81">
        <v>0</v>
      </c>
      <c r="AE23" s="81">
        <v>0</v>
      </c>
      <c r="AF23" s="82">
        <f t="shared" si="2"/>
        <v>42.73</v>
      </c>
      <c r="AG23" s="83">
        <v>17.29</v>
      </c>
      <c r="AH23" s="84">
        <v>0</v>
      </c>
      <c r="AI23" s="84">
        <v>15</v>
      </c>
      <c r="AJ23" s="84">
        <v>1</v>
      </c>
      <c r="AK23" s="84">
        <v>0</v>
      </c>
      <c r="AL23" s="84">
        <v>0</v>
      </c>
      <c r="AM23" s="84">
        <v>0</v>
      </c>
      <c r="AN23" s="84">
        <v>0</v>
      </c>
      <c r="AO23" s="84">
        <v>0</v>
      </c>
      <c r="AP23" s="85">
        <f t="shared" si="3"/>
        <v>18.29</v>
      </c>
      <c r="AQ23" s="86">
        <v>18.81</v>
      </c>
      <c r="AR23" s="87">
        <v>0</v>
      </c>
      <c r="AS23" s="87">
        <v>9</v>
      </c>
      <c r="AT23" s="87">
        <v>5</v>
      </c>
      <c r="AU23" s="87">
        <v>0</v>
      </c>
      <c r="AV23" s="87">
        <v>0</v>
      </c>
      <c r="AW23" s="87">
        <v>0</v>
      </c>
      <c r="AX23" s="87">
        <v>0</v>
      </c>
      <c r="AY23" s="87">
        <v>0</v>
      </c>
      <c r="AZ23" s="88">
        <f t="shared" si="4"/>
        <v>23.81</v>
      </c>
      <c r="BA23" s="1"/>
      <c r="BB23" s="189">
        <f t="shared" si="5"/>
        <v>0.6219787302610377</v>
      </c>
      <c r="BC23" s="90">
        <f t="shared" si="6"/>
        <v>0.5231818181818182</v>
      </c>
      <c r="BD23" s="90">
        <f t="shared" si="7"/>
        <v>0.554177392932366</v>
      </c>
      <c r="BE23" s="90">
        <f t="shared" si="8"/>
        <v>0.8376161837069437</v>
      </c>
      <c r="BF23" s="90">
        <f t="shared" si="9"/>
        <v>0.7013859722805544</v>
      </c>
      <c r="BG23" s="91">
        <f t="shared" si="10"/>
        <v>3.2383400973627197</v>
      </c>
      <c r="BH23" s="92">
        <f t="shared" si="11"/>
        <v>0.6603263282359354</v>
      </c>
      <c r="BI23" s="203">
        <f t="shared" si="12"/>
        <v>18</v>
      </c>
      <c r="BK23" s="207">
        <f t="shared" si="13"/>
        <v>137.85999999999999</v>
      </c>
    </row>
    <row r="24" spans="1:63" ht="12.75" customHeight="1">
      <c r="A24" s="72">
        <v>19</v>
      </c>
      <c r="B24" s="73" t="s">
        <v>55</v>
      </c>
      <c r="C24" s="74">
        <v>21.51</v>
      </c>
      <c r="D24" s="75">
        <v>0</v>
      </c>
      <c r="E24" s="75">
        <v>13</v>
      </c>
      <c r="F24" s="75">
        <v>1</v>
      </c>
      <c r="G24" s="75">
        <v>0</v>
      </c>
      <c r="H24" s="75">
        <v>0</v>
      </c>
      <c r="I24" s="75">
        <v>0</v>
      </c>
      <c r="J24" s="75">
        <v>0</v>
      </c>
      <c r="K24" s="75">
        <v>4</v>
      </c>
      <c r="L24" s="76">
        <f t="shared" si="0"/>
        <v>34.510000000000005</v>
      </c>
      <c r="M24" s="77">
        <v>18.07</v>
      </c>
      <c r="N24" s="78">
        <v>0</v>
      </c>
      <c r="O24" s="78">
        <v>9</v>
      </c>
      <c r="P24" s="78">
        <v>1</v>
      </c>
      <c r="Q24" s="78">
        <v>0</v>
      </c>
      <c r="R24" s="78">
        <v>0</v>
      </c>
      <c r="S24" s="78">
        <v>0</v>
      </c>
      <c r="T24" s="78">
        <v>0</v>
      </c>
      <c r="U24" s="78">
        <v>0</v>
      </c>
      <c r="V24" s="79">
        <f t="shared" si="1"/>
        <v>19.07</v>
      </c>
      <c r="W24" s="80">
        <v>24.16</v>
      </c>
      <c r="X24" s="81">
        <v>0</v>
      </c>
      <c r="Y24" s="81">
        <v>1</v>
      </c>
      <c r="Z24" s="81">
        <v>6</v>
      </c>
      <c r="AA24" s="81">
        <v>5</v>
      </c>
      <c r="AB24" s="81">
        <v>0</v>
      </c>
      <c r="AC24" s="81">
        <v>0</v>
      </c>
      <c r="AD24" s="81">
        <v>0</v>
      </c>
      <c r="AE24" s="81">
        <v>0</v>
      </c>
      <c r="AF24" s="82">
        <f t="shared" si="2"/>
        <v>40.16</v>
      </c>
      <c r="AG24" s="83">
        <v>13.17</v>
      </c>
      <c r="AH24" s="84">
        <v>0</v>
      </c>
      <c r="AI24" s="84">
        <v>10</v>
      </c>
      <c r="AJ24" s="84">
        <v>5</v>
      </c>
      <c r="AK24" s="84">
        <v>1</v>
      </c>
      <c r="AL24" s="84">
        <v>0</v>
      </c>
      <c r="AM24" s="84">
        <v>0</v>
      </c>
      <c r="AN24" s="84">
        <v>0</v>
      </c>
      <c r="AO24" s="84">
        <v>2</v>
      </c>
      <c r="AP24" s="85">
        <f t="shared" si="3"/>
        <v>26.17</v>
      </c>
      <c r="AQ24" s="86">
        <v>17.59</v>
      </c>
      <c r="AR24" s="87">
        <v>0</v>
      </c>
      <c r="AS24" s="87">
        <v>13</v>
      </c>
      <c r="AT24" s="87">
        <v>1</v>
      </c>
      <c r="AU24" s="87">
        <v>0</v>
      </c>
      <c r="AV24" s="87">
        <v>0</v>
      </c>
      <c r="AW24" s="87">
        <v>0</v>
      </c>
      <c r="AX24" s="87">
        <v>0</v>
      </c>
      <c r="AY24" s="87">
        <v>0</v>
      </c>
      <c r="AZ24" s="88">
        <f t="shared" si="4"/>
        <v>18.59</v>
      </c>
      <c r="BA24" s="1"/>
      <c r="BB24" s="189">
        <f t="shared" si="5"/>
        <v>0.5592581860330338</v>
      </c>
      <c r="BC24" s="90">
        <f t="shared" si="6"/>
        <v>0.6035658101730467</v>
      </c>
      <c r="BD24" s="90">
        <f t="shared" si="7"/>
        <v>0.5896414342629482</v>
      </c>
      <c r="BE24" s="90">
        <f t="shared" si="8"/>
        <v>0.5854031333588078</v>
      </c>
      <c r="BF24" s="90">
        <f t="shared" si="9"/>
        <v>0.8983324367939752</v>
      </c>
      <c r="BG24" s="91">
        <f t="shared" si="10"/>
        <v>3.236201000621812</v>
      </c>
      <c r="BH24" s="92">
        <f t="shared" si="11"/>
        <v>0.6598901473981613</v>
      </c>
      <c r="BI24" s="203">
        <f t="shared" si="12"/>
        <v>19</v>
      </c>
      <c r="BK24" s="207">
        <f t="shared" si="13"/>
        <v>138.5</v>
      </c>
    </row>
    <row r="25" spans="1:63" ht="12.75" customHeight="1">
      <c r="A25" s="72">
        <v>20</v>
      </c>
      <c r="B25" s="73" t="s">
        <v>39</v>
      </c>
      <c r="C25" s="74">
        <v>25.06</v>
      </c>
      <c r="D25" s="75">
        <v>0</v>
      </c>
      <c r="E25" s="75">
        <v>9</v>
      </c>
      <c r="F25" s="75">
        <v>4</v>
      </c>
      <c r="G25" s="75">
        <v>1</v>
      </c>
      <c r="H25" s="75">
        <v>0</v>
      </c>
      <c r="I25" s="75">
        <v>0</v>
      </c>
      <c r="J25" s="75">
        <v>0</v>
      </c>
      <c r="K25" s="75">
        <v>0</v>
      </c>
      <c r="L25" s="76">
        <f t="shared" si="0"/>
        <v>31.06</v>
      </c>
      <c r="M25" s="77">
        <v>14.41</v>
      </c>
      <c r="N25" s="78">
        <v>0</v>
      </c>
      <c r="O25" s="78">
        <v>9</v>
      </c>
      <c r="P25" s="78">
        <v>1</v>
      </c>
      <c r="Q25" s="78">
        <v>0</v>
      </c>
      <c r="R25" s="78">
        <v>0</v>
      </c>
      <c r="S25" s="78">
        <v>0</v>
      </c>
      <c r="T25" s="78">
        <v>0</v>
      </c>
      <c r="U25" s="78">
        <v>0</v>
      </c>
      <c r="V25" s="79">
        <f t="shared" si="1"/>
        <v>15.41</v>
      </c>
      <c r="W25" s="80">
        <v>37.76</v>
      </c>
      <c r="X25" s="81">
        <v>0</v>
      </c>
      <c r="Y25" s="81">
        <v>7</v>
      </c>
      <c r="Z25" s="81">
        <v>4</v>
      </c>
      <c r="AA25" s="81">
        <v>0</v>
      </c>
      <c r="AB25" s="81">
        <v>1</v>
      </c>
      <c r="AC25" s="81">
        <v>0</v>
      </c>
      <c r="AD25" s="81">
        <v>0</v>
      </c>
      <c r="AE25" s="81">
        <v>0</v>
      </c>
      <c r="AF25" s="82">
        <f t="shared" si="2"/>
        <v>46.76</v>
      </c>
      <c r="AG25" s="83">
        <v>18.56</v>
      </c>
      <c r="AH25" s="84">
        <v>0</v>
      </c>
      <c r="AI25" s="84">
        <v>12</v>
      </c>
      <c r="AJ25" s="84">
        <v>4</v>
      </c>
      <c r="AK25" s="84">
        <v>0</v>
      </c>
      <c r="AL25" s="84">
        <v>0</v>
      </c>
      <c r="AM25" s="84">
        <v>0</v>
      </c>
      <c r="AN25" s="84">
        <v>0</v>
      </c>
      <c r="AO25" s="84">
        <v>0</v>
      </c>
      <c r="AP25" s="85">
        <f t="shared" si="3"/>
        <v>22.56</v>
      </c>
      <c r="AQ25" s="86">
        <v>24.2</v>
      </c>
      <c r="AR25" s="87">
        <v>0</v>
      </c>
      <c r="AS25" s="87">
        <v>13</v>
      </c>
      <c r="AT25" s="87">
        <v>0</v>
      </c>
      <c r="AU25" s="87">
        <v>1</v>
      </c>
      <c r="AV25" s="87">
        <v>0</v>
      </c>
      <c r="AW25" s="87">
        <v>0</v>
      </c>
      <c r="AX25" s="87">
        <v>0</v>
      </c>
      <c r="AY25" s="87">
        <v>0</v>
      </c>
      <c r="AZ25" s="88">
        <f t="shared" si="4"/>
        <v>26.2</v>
      </c>
      <c r="BA25" s="1"/>
      <c r="BB25" s="189">
        <f t="shared" si="5"/>
        <v>0.62137797810689</v>
      </c>
      <c r="BC25" s="90">
        <f t="shared" si="6"/>
        <v>0.7469175859831279</v>
      </c>
      <c r="BD25" s="90">
        <f t="shared" si="7"/>
        <v>0.5064157399486741</v>
      </c>
      <c r="BE25" s="90">
        <f t="shared" si="8"/>
        <v>0.6790780141843972</v>
      </c>
      <c r="BF25" s="90">
        <f t="shared" si="9"/>
        <v>0.6374045801526718</v>
      </c>
      <c r="BG25" s="91">
        <f t="shared" si="10"/>
        <v>3.191193898375761</v>
      </c>
      <c r="BH25" s="92">
        <f t="shared" si="11"/>
        <v>0.650712799226832</v>
      </c>
      <c r="BI25" s="203">
        <f t="shared" si="12"/>
        <v>20</v>
      </c>
      <c r="BK25" s="207">
        <f t="shared" si="13"/>
        <v>141.98999999999998</v>
      </c>
    </row>
    <row r="26" spans="1:63" ht="12.75" customHeight="1">
      <c r="A26" s="72">
        <v>21</v>
      </c>
      <c r="B26" s="73" t="s">
        <v>51</v>
      </c>
      <c r="C26" s="74">
        <v>22.99</v>
      </c>
      <c r="D26" s="75">
        <v>0</v>
      </c>
      <c r="E26" s="75">
        <v>7</v>
      </c>
      <c r="F26" s="75">
        <v>6</v>
      </c>
      <c r="G26" s="75">
        <v>0</v>
      </c>
      <c r="H26" s="75">
        <v>1</v>
      </c>
      <c r="I26" s="75">
        <v>0</v>
      </c>
      <c r="J26" s="75">
        <v>0</v>
      </c>
      <c r="K26" s="75">
        <v>0</v>
      </c>
      <c r="L26" s="76">
        <f t="shared" si="0"/>
        <v>33.989999999999995</v>
      </c>
      <c r="M26" s="77">
        <v>16.34</v>
      </c>
      <c r="N26" s="78">
        <v>0</v>
      </c>
      <c r="O26" s="78">
        <v>8</v>
      </c>
      <c r="P26" s="78">
        <v>1</v>
      </c>
      <c r="Q26" s="78">
        <v>1</v>
      </c>
      <c r="R26" s="78">
        <v>0</v>
      </c>
      <c r="S26" s="78">
        <v>0</v>
      </c>
      <c r="T26" s="78">
        <v>0</v>
      </c>
      <c r="U26" s="78">
        <v>0</v>
      </c>
      <c r="V26" s="79">
        <f t="shared" si="1"/>
        <v>19.34</v>
      </c>
      <c r="W26" s="80">
        <v>29.71</v>
      </c>
      <c r="X26" s="81">
        <v>0</v>
      </c>
      <c r="Y26" s="81">
        <v>7</v>
      </c>
      <c r="Z26" s="81">
        <v>5</v>
      </c>
      <c r="AA26" s="81">
        <v>0</v>
      </c>
      <c r="AB26" s="81">
        <v>0</v>
      </c>
      <c r="AC26" s="81">
        <v>0</v>
      </c>
      <c r="AD26" s="81">
        <v>0</v>
      </c>
      <c r="AE26" s="81">
        <v>0</v>
      </c>
      <c r="AF26" s="82">
        <f t="shared" si="2"/>
        <v>34.71</v>
      </c>
      <c r="AG26" s="83">
        <v>21.17</v>
      </c>
      <c r="AH26" s="84">
        <v>0</v>
      </c>
      <c r="AI26" s="84">
        <v>14</v>
      </c>
      <c r="AJ26" s="84">
        <v>2</v>
      </c>
      <c r="AK26" s="84">
        <v>0</v>
      </c>
      <c r="AL26" s="84">
        <v>0</v>
      </c>
      <c r="AM26" s="84">
        <v>0</v>
      </c>
      <c r="AN26" s="84">
        <v>0</v>
      </c>
      <c r="AO26" s="84">
        <v>0</v>
      </c>
      <c r="AP26" s="85">
        <f t="shared" si="3"/>
        <v>23.17</v>
      </c>
      <c r="AQ26" s="86">
        <v>21.63</v>
      </c>
      <c r="AR26" s="87">
        <v>0</v>
      </c>
      <c r="AS26" s="87">
        <v>11</v>
      </c>
      <c r="AT26" s="87">
        <v>3</v>
      </c>
      <c r="AU26" s="87">
        <v>0</v>
      </c>
      <c r="AV26" s="87">
        <v>0</v>
      </c>
      <c r="AW26" s="87">
        <v>0</v>
      </c>
      <c r="AX26" s="87">
        <v>0</v>
      </c>
      <c r="AY26" s="87">
        <v>0</v>
      </c>
      <c r="AZ26" s="88">
        <f t="shared" si="4"/>
        <v>24.63</v>
      </c>
      <c r="BA26" s="1"/>
      <c r="BB26" s="189">
        <f t="shared" si="5"/>
        <v>0.5678140629596942</v>
      </c>
      <c r="BC26" s="90">
        <f t="shared" si="6"/>
        <v>0.5951396070320579</v>
      </c>
      <c r="BD26" s="90">
        <f t="shared" si="7"/>
        <v>0.6822241428983001</v>
      </c>
      <c r="BE26" s="90">
        <f t="shared" si="8"/>
        <v>0.6611998273629693</v>
      </c>
      <c r="BF26" s="90">
        <f t="shared" si="9"/>
        <v>0.6780349167681688</v>
      </c>
      <c r="BG26" s="91">
        <f t="shared" si="10"/>
        <v>3.1844125570211905</v>
      </c>
      <c r="BH26" s="92">
        <f t="shared" si="11"/>
        <v>0.6493300234520377</v>
      </c>
      <c r="BI26" s="203">
        <f t="shared" si="12"/>
        <v>21</v>
      </c>
      <c r="BK26" s="207">
        <f t="shared" si="13"/>
        <v>135.84</v>
      </c>
    </row>
    <row r="27" spans="1:63" ht="12.75" customHeight="1">
      <c r="A27" s="72">
        <v>22</v>
      </c>
      <c r="B27" s="73" t="s">
        <v>78</v>
      </c>
      <c r="C27" s="74">
        <v>23.65</v>
      </c>
      <c r="D27" s="75">
        <v>0</v>
      </c>
      <c r="E27" s="75">
        <v>5</v>
      </c>
      <c r="F27" s="75">
        <v>9</v>
      </c>
      <c r="G27" s="75">
        <v>0</v>
      </c>
      <c r="H27" s="75">
        <v>0</v>
      </c>
      <c r="I27" s="75">
        <v>0</v>
      </c>
      <c r="J27" s="75">
        <v>0</v>
      </c>
      <c r="K27" s="75">
        <v>0</v>
      </c>
      <c r="L27" s="76">
        <f t="shared" si="0"/>
        <v>32.65</v>
      </c>
      <c r="M27" s="77">
        <v>16.52</v>
      </c>
      <c r="N27" s="78">
        <v>0</v>
      </c>
      <c r="O27" s="78">
        <v>6</v>
      </c>
      <c r="P27" s="78">
        <v>4</v>
      </c>
      <c r="Q27" s="78">
        <v>0</v>
      </c>
      <c r="R27" s="78">
        <v>0</v>
      </c>
      <c r="S27" s="78">
        <v>0</v>
      </c>
      <c r="T27" s="78">
        <v>0</v>
      </c>
      <c r="U27" s="78">
        <v>0</v>
      </c>
      <c r="V27" s="79">
        <f t="shared" si="1"/>
        <v>20.52</v>
      </c>
      <c r="W27" s="80">
        <v>27.7</v>
      </c>
      <c r="X27" s="81">
        <v>0</v>
      </c>
      <c r="Y27" s="81">
        <v>2</v>
      </c>
      <c r="Z27" s="81">
        <v>3</v>
      </c>
      <c r="AA27" s="81">
        <v>7</v>
      </c>
      <c r="AB27" s="81">
        <v>0</v>
      </c>
      <c r="AC27" s="81">
        <v>0</v>
      </c>
      <c r="AD27" s="81">
        <v>0</v>
      </c>
      <c r="AE27" s="81">
        <v>0</v>
      </c>
      <c r="AF27" s="82">
        <f t="shared" si="2"/>
        <v>44.7</v>
      </c>
      <c r="AG27" s="83">
        <v>13</v>
      </c>
      <c r="AH27" s="84">
        <v>0</v>
      </c>
      <c r="AI27" s="84">
        <v>9</v>
      </c>
      <c r="AJ27" s="84">
        <v>6</v>
      </c>
      <c r="AK27" s="84">
        <v>1</v>
      </c>
      <c r="AL27" s="84">
        <v>0</v>
      </c>
      <c r="AM27" s="84">
        <v>0</v>
      </c>
      <c r="AN27" s="84">
        <v>0</v>
      </c>
      <c r="AO27" s="84">
        <v>0</v>
      </c>
      <c r="AP27" s="85">
        <f t="shared" si="3"/>
        <v>21</v>
      </c>
      <c r="AQ27" s="86">
        <v>15.05</v>
      </c>
      <c r="AR27" s="87">
        <v>0</v>
      </c>
      <c r="AS27" s="87">
        <v>8</v>
      </c>
      <c r="AT27" s="87">
        <v>5</v>
      </c>
      <c r="AU27" s="87">
        <v>1</v>
      </c>
      <c r="AV27" s="87">
        <v>0</v>
      </c>
      <c r="AW27" s="87">
        <v>0</v>
      </c>
      <c r="AX27" s="87">
        <v>0</v>
      </c>
      <c r="AY27" s="87">
        <v>0</v>
      </c>
      <c r="AZ27" s="88">
        <f t="shared" si="4"/>
        <v>22.05</v>
      </c>
      <c r="BA27" s="1"/>
      <c r="BB27" s="189">
        <f t="shared" si="5"/>
        <v>0.5911179173047474</v>
      </c>
      <c r="BC27" s="90">
        <f t="shared" si="6"/>
        <v>0.5609161793372319</v>
      </c>
      <c r="BD27" s="90">
        <f t="shared" si="7"/>
        <v>0.5297539149888143</v>
      </c>
      <c r="BE27" s="90">
        <f t="shared" si="8"/>
        <v>0.7295238095238096</v>
      </c>
      <c r="BF27" s="90">
        <f t="shared" si="9"/>
        <v>0.7573696145124716</v>
      </c>
      <c r="BG27" s="91">
        <f t="shared" si="10"/>
        <v>3.168681435667075</v>
      </c>
      <c r="BH27" s="92">
        <f t="shared" si="11"/>
        <v>0.646122307989645</v>
      </c>
      <c r="BI27" s="203">
        <f t="shared" si="12"/>
        <v>22</v>
      </c>
      <c r="BK27" s="207">
        <f t="shared" si="13"/>
        <v>140.92000000000002</v>
      </c>
    </row>
    <row r="28" spans="1:63" ht="12.75" customHeight="1">
      <c r="A28" s="72">
        <v>23</v>
      </c>
      <c r="B28" s="73" t="s">
        <v>72</v>
      </c>
      <c r="C28" s="74">
        <v>23.58</v>
      </c>
      <c r="D28" s="75">
        <v>0</v>
      </c>
      <c r="E28" s="75">
        <v>9</v>
      </c>
      <c r="F28" s="75">
        <v>5</v>
      </c>
      <c r="G28" s="75">
        <v>0</v>
      </c>
      <c r="H28" s="75">
        <v>0</v>
      </c>
      <c r="I28" s="75">
        <v>0</v>
      </c>
      <c r="J28" s="75">
        <v>0</v>
      </c>
      <c r="K28" s="75">
        <v>0</v>
      </c>
      <c r="L28" s="76">
        <f t="shared" si="0"/>
        <v>28.58</v>
      </c>
      <c r="M28" s="77">
        <v>17.26</v>
      </c>
      <c r="N28" s="78">
        <v>0</v>
      </c>
      <c r="O28" s="78">
        <v>8</v>
      </c>
      <c r="P28" s="78">
        <v>1</v>
      </c>
      <c r="Q28" s="78">
        <v>1</v>
      </c>
      <c r="R28" s="78">
        <v>0</v>
      </c>
      <c r="S28" s="78">
        <v>0</v>
      </c>
      <c r="T28" s="78">
        <v>0</v>
      </c>
      <c r="U28" s="78">
        <v>0</v>
      </c>
      <c r="V28" s="79">
        <f t="shared" si="1"/>
        <v>20.26</v>
      </c>
      <c r="W28" s="80">
        <v>36.75</v>
      </c>
      <c r="X28" s="81">
        <v>0</v>
      </c>
      <c r="Y28" s="81">
        <v>8</v>
      </c>
      <c r="Z28" s="81">
        <v>4</v>
      </c>
      <c r="AA28" s="81">
        <v>0</v>
      </c>
      <c r="AB28" s="81">
        <v>0</v>
      </c>
      <c r="AC28" s="81">
        <v>0</v>
      </c>
      <c r="AD28" s="81">
        <v>0</v>
      </c>
      <c r="AE28" s="81">
        <v>0</v>
      </c>
      <c r="AF28" s="82">
        <f t="shared" si="2"/>
        <v>40.75</v>
      </c>
      <c r="AG28" s="83">
        <v>19.28</v>
      </c>
      <c r="AH28" s="84">
        <v>0</v>
      </c>
      <c r="AI28" s="84">
        <v>9</v>
      </c>
      <c r="AJ28" s="84">
        <v>7</v>
      </c>
      <c r="AK28" s="84">
        <v>0</v>
      </c>
      <c r="AL28" s="84">
        <v>0</v>
      </c>
      <c r="AM28" s="84">
        <v>0</v>
      </c>
      <c r="AN28" s="84">
        <v>0</v>
      </c>
      <c r="AO28" s="84">
        <v>0</v>
      </c>
      <c r="AP28" s="85">
        <f t="shared" si="3"/>
        <v>26.28</v>
      </c>
      <c r="AQ28" s="86">
        <v>18.29</v>
      </c>
      <c r="AR28" s="87">
        <v>0</v>
      </c>
      <c r="AS28" s="87">
        <v>11</v>
      </c>
      <c r="AT28" s="87">
        <v>2</v>
      </c>
      <c r="AU28" s="87">
        <v>1</v>
      </c>
      <c r="AV28" s="87">
        <v>0</v>
      </c>
      <c r="AW28" s="87">
        <v>0</v>
      </c>
      <c r="AX28" s="87">
        <v>0</v>
      </c>
      <c r="AY28" s="87">
        <v>0</v>
      </c>
      <c r="AZ28" s="88">
        <f t="shared" si="4"/>
        <v>22.29</v>
      </c>
      <c r="BA28" s="1"/>
      <c r="BB28" s="189">
        <f t="shared" si="5"/>
        <v>0.6752974107767671</v>
      </c>
      <c r="BC28" s="90">
        <f t="shared" si="6"/>
        <v>0.5681145113524185</v>
      </c>
      <c r="BD28" s="90">
        <f t="shared" si="7"/>
        <v>0.5811042944785276</v>
      </c>
      <c r="BE28" s="90">
        <f t="shared" si="8"/>
        <v>0.5829528158295282</v>
      </c>
      <c r="BF28" s="90">
        <f t="shared" si="9"/>
        <v>0.7492148945715568</v>
      </c>
      <c r="BG28" s="91">
        <f t="shared" si="10"/>
        <v>3.156683927008798</v>
      </c>
      <c r="BH28" s="92">
        <f t="shared" si="11"/>
        <v>0.6436759093403027</v>
      </c>
      <c r="BI28" s="203">
        <f t="shared" si="12"/>
        <v>23</v>
      </c>
      <c r="BK28" s="207">
        <f t="shared" si="13"/>
        <v>138.16</v>
      </c>
    </row>
    <row r="29" spans="1:63" ht="12.75" customHeight="1">
      <c r="A29" s="72">
        <v>24</v>
      </c>
      <c r="B29" s="73" t="s">
        <v>59</v>
      </c>
      <c r="C29" s="74">
        <v>20.78</v>
      </c>
      <c r="D29" s="75">
        <v>0</v>
      </c>
      <c r="E29" s="75">
        <v>11</v>
      </c>
      <c r="F29" s="75">
        <v>3</v>
      </c>
      <c r="G29" s="75">
        <v>0</v>
      </c>
      <c r="H29" s="75">
        <v>0</v>
      </c>
      <c r="I29" s="75">
        <v>0</v>
      </c>
      <c r="J29" s="75">
        <v>0</v>
      </c>
      <c r="K29" s="75">
        <v>2</v>
      </c>
      <c r="L29" s="76">
        <f t="shared" si="0"/>
        <v>29.78</v>
      </c>
      <c r="M29" s="77">
        <v>18.48</v>
      </c>
      <c r="N29" s="78">
        <v>0</v>
      </c>
      <c r="O29" s="78">
        <v>7</v>
      </c>
      <c r="P29" s="78">
        <v>3</v>
      </c>
      <c r="Q29" s="78">
        <v>0</v>
      </c>
      <c r="R29" s="78">
        <v>0</v>
      </c>
      <c r="S29" s="78">
        <v>0</v>
      </c>
      <c r="T29" s="78">
        <v>0</v>
      </c>
      <c r="U29" s="78">
        <v>0</v>
      </c>
      <c r="V29" s="79">
        <f t="shared" si="1"/>
        <v>21.48</v>
      </c>
      <c r="W29" s="80">
        <v>29.06</v>
      </c>
      <c r="X29" s="81">
        <v>0</v>
      </c>
      <c r="Y29" s="81">
        <v>9</v>
      </c>
      <c r="Z29" s="81">
        <v>2</v>
      </c>
      <c r="AA29" s="81">
        <v>0</v>
      </c>
      <c r="AB29" s="81">
        <v>1</v>
      </c>
      <c r="AC29" s="81">
        <v>0</v>
      </c>
      <c r="AD29" s="81">
        <v>0</v>
      </c>
      <c r="AE29" s="81">
        <v>0</v>
      </c>
      <c r="AF29" s="82">
        <f t="shared" si="2"/>
        <v>36.06</v>
      </c>
      <c r="AG29" s="83">
        <v>13.37</v>
      </c>
      <c r="AH29" s="84">
        <v>0</v>
      </c>
      <c r="AI29" s="84">
        <v>7</v>
      </c>
      <c r="AJ29" s="84">
        <v>7</v>
      </c>
      <c r="AK29" s="84">
        <v>1</v>
      </c>
      <c r="AL29" s="84">
        <v>1</v>
      </c>
      <c r="AM29" s="84">
        <v>0</v>
      </c>
      <c r="AN29" s="84">
        <v>0</v>
      </c>
      <c r="AO29" s="84">
        <v>0</v>
      </c>
      <c r="AP29" s="85">
        <f t="shared" si="3"/>
        <v>27.369999999999997</v>
      </c>
      <c r="AQ29" s="86">
        <v>17.48</v>
      </c>
      <c r="AR29" s="87">
        <v>0</v>
      </c>
      <c r="AS29" s="87">
        <v>10</v>
      </c>
      <c r="AT29" s="87">
        <v>3</v>
      </c>
      <c r="AU29" s="87">
        <v>1</v>
      </c>
      <c r="AV29" s="87">
        <v>0</v>
      </c>
      <c r="AW29" s="87">
        <v>0</v>
      </c>
      <c r="AX29" s="87">
        <v>0</v>
      </c>
      <c r="AY29" s="87">
        <v>0</v>
      </c>
      <c r="AZ29" s="88">
        <f t="shared" si="4"/>
        <v>22.48</v>
      </c>
      <c r="BA29" s="1"/>
      <c r="BB29" s="189">
        <f t="shared" si="5"/>
        <v>0.6480859637340497</v>
      </c>
      <c r="BC29" s="90">
        <f t="shared" si="6"/>
        <v>0.5358472998137802</v>
      </c>
      <c r="BD29" s="90">
        <f t="shared" si="7"/>
        <v>0.6566833056017748</v>
      </c>
      <c r="BE29" s="90">
        <f t="shared" si="8"/>
        <v>0.5597369382535624</v>
      </c>
      <c r="BF29" s="90">
        <f t="shared" si="9"/>
        <v>0.74288256227758</v>
      </c>
      <c r="BG29" s="91">
        <f t="shared" si="10"/>
        <v>3.143236069680747</v>
      </c>
      <c r="BH29" s="92">
        <f t="shared" si="11"/>
        <v>0.640933771706487</v>
      </c>
      <c r="BI29" s="203">
        <f t="shared" si="12"/>
        <v>24</v>
      </c>
      <c r="BK29" s="207">
        <f t="shared" si="13"/>
        <v>137.17</v>
      </c>
    </row>
    <row r="30" spans="1:63" ht="12.75" customHeight="1">
      <c r="A30" s="72">
        <v>25</v>
      </c>
      <c r="B30" s="73" t="s">
        <v>89</v>
      </c>
      <c r="C30" s="74">
        <v>26.63</v>
      </c>
      <c r="D30" s="75">
        <v>0</v>
      </c>
      <c r="E30" s="75">
        <v>9</v>
      </c>
      <c r="F30" s="75">
        <v>2</v>
      </c>
      <c r="G30" s="75">
        <v>3</v>
      </c>
      <c r="H30" s="75">
        <v>0</v>
      </c>
      <c r="I30" s="75">
        <v>0</v>
      </c>
      <c r="J30" s="75">
        <v>0</v>
      </c>
      <c r="K30" s="75">
        <v>0</v>
      </c>
      <c r="L30" s="76">
        <f t="shared" si="0"/>
        <v>34.629999999999995</v>
      </c>
      <c r="M30" s="77">
        <v>16.71</v>
      </c>
      <c r="N30" s="78">
        <v>0</v>
      </c>
      <c r="O30" s="78">
        <v>10</v>
      </c>
      <c r="P30" s="78">
        <v>0</v>
      </c>
      <c r="Q30" s="78">
        <v>0</v>
      </c>
      <c r="R30" s="78">
        <v>0</v>
      </c>
      <c r="S30" s="78">
        <v>0</v>
      </c>
      <c r="T30" s="78">
        <v>0</v>
      </c>
      <c r="U30" s="78">
        <v>0</v>
      </c>
      <c r="V30" s="79">
        <f t="shared" si="1"/>
        <v>16.71</v>
      </c>
      <c r="W30" s="80">
        <v>34.49</v>
      </c>
      <c r="X30" s="81">
        <v>0</v>
      </c>
      <c r="Y30" s="81">
        <v>9</v>
      </c>
      <c r="Z30" s="81">
        <v>1</v>
      </c>
      <c r="AA30" s="81">
        <v>0</v>
      </c>
      <c r="AB30" s="81">
        <v>2</v>
      </c>
      <c r="AC30" s="81">
        <v>0</v>
      </c>
      <c r="AD30" s="81">
        <v>0</v>
      </c>
      <c r="AE30" s="81">
        <v>0</v>
      </c>
      <c r="AF30" s="82">
        <f t="shared" si="2"/>
        <v>45.49</v>
      </c>
      <c r="AG30" s="83">
        <v>22.35</v>
      </c>
      <c r="AH30" s="84">
        <v>0</v>
      </c>
      <c r="AI30" s="84">
        <v>16</v>
      </c>
      <c r="AJ30" s="84">
        <v>0</v>
      </c>
      <c r="AK30" s="84">
        <v>0</v>
      </c>
      <c r="AL30" s="84">
        <v>0</v>
      </c>
      <c r="AM30" s="84">
        <v>0</v>
      </c>
      <c r="AN30" s="84">
        <v>0</v>
      </c>
      <c r="AO30" s="84">
        <v>0</v>
      </c>
      <c r="AP30" s="85">
        <f t="shared" si="3"/>
        <v>22.35</v>
      </c>
      <c r="AQ30" s="86">
        <v>24.73</v>
      </c>
      <c r="AR30" s="87">
        <v>0</v>
      </c>
      <c r="AS30" s="87">
        <v>13</v>
      </c>
      <c r="AT30" s="87">
        <v>1</v>
      </c>
      <c r="AU30" s="87">
        <v>0</v>
      </c>
      <c r="AV30" s="87">
        <v>0</v>
      </c>
      <c r="AW30" s="87">
        <v>0</v>
      </c>
      <c r="AX30" s="87">
        <v>0</v>
      </c>
      <c r="AY30" s="87">
        <v>0</v>
      </c>
      <c r="AZ30" s="88">
        <f t="shared" si="4"/>
        <v>25.73</v>
      </c>
      <c r="BA30" s="1"/>
      <c r="BB30" s="189">
        <f t="shared" si="5"/>
        <v>0.5573202425642507</v>
      </c>
      <c r="BC30" s="90">
        <f t="shared" si="6"/>
        <v>0.6888090963494913</v>
      </c>
      <c r="BD30" s="90">
        <f t="shared" si="7"/>
        <v>0.520553967905034</v>
      </c>
      <c r="BE30" s="90">
        <f t="shared" si="8"/>
        <v>0.6854586129753915</v>
      </c>
      <c r="BF30" s="90">
        <f t="shared" si="9"/>
        <v>0.6490478041197046</v>
      </c>
      <c r="BG30" s="91">
        <f t="shared" si="10"/>
        <v>3.101189723913872</v>
      </c>
      <c r="BH30" s="92">
        <f t="shared" si="11"/>
        <v>0.6323601480964808</v>
      </c>
      <c r="BI30" s="203">
        <f t="shared" si="12"/>
        <v>25</v>
      </c>
      <c r="BK30" s="207">
        <f t="shared" si="13"/>
        <v>144.91</v>
      </c>
    </row>
    <row r="31" spans="1:63" ht="12.75" customHeight="1">
      <c r="A31" s="72">
        <v>26</v>
      </c>
      <c r="B31" s="73" t="s">
        <v>61</v>
      </c>
      <c r="C31" s="74">
        <v>31.97</v>
      </c>
      <c r="D31" s="75">
        <v>0</v>
      </c>
      <c r="E31" s="75">
        <v>13</v>
      </c>
      <c r="F31" s="75">
        <v>1</v>
      </c>
      <c r="G31" s="75">
        <v>0</v>
      </c>
      <c r="H31" s="75">
        <v>0</v>
      </c>
      <c r="I31" s="75">
        <v>0</v>
      </c>
      <c r="J31" s="75">
        <v>0</v>
      </c>
      <c r="K31" s="75">
        <v>2</v>
      </c>
      <c r="L31" s="76">
        <f t="shared" si="0"/>
        <v>38.97</v>
      </c>
      <c r="M31" s="77">
        <v>19.47</v>
      </c>
      <c r="N31" s="78">
        <v>0</v>
      </c>
      <c r="O31" s="78">
        <v>9</v>
      </c>
      <c r="P31" s="78">
        <v>1</v>
      </c>
      <c r="Q31" s="78">
        <v>0</v>
      </c>
      <c r="R31" s="78">
        <v>0</v>
      </c>
      <c r="S31" s="78">
        <v>0</v>
      </c>
      <c r="T31" s="78">
        <v>0</v>
      </c>
      <c r="U31" s="78">
        <v>0</v>
      </c>
      <c r="V31" s="79">
        <f t="shared" si="1"/>
        <v>20.47</v>
      </c>
      <c r="W31" s="80">
        <v>44.04</v>
      </c>
      <c r="X31" s="81">
        <v>0</v>
      </c>
      <c r="Y31" s="81">
        <v>10</v>
      </c>
      <c r="Z31" s="81">
        <v>2</v>
      </c>
      <c r="AA31" s="81">
        <v>0</v>
      </c>
      <c r="AB31" s="81">
        <v>0</v>
      </c>
      <c r="AC31" s="81">
        <v>0</v>
      </c>
      <c r="AD31" s="81">
        <v>0</v>
      </c>
      <c r="AE31" s="81">
        <v>0</v>
      </c>
      <c r="AF31" s="82">
        <f t="shared" si="2"/>
        <v>46.04</v>
      </c>
      <c r="AG31" s="83">
        <v>16.95</v>
      </c>
      <c r="AH31" s="84">
        <v>0</v>
      </c>
      <c r="AI31" s="84">
        <v>12</v>
      </c>
      <c r="AJ31" s="84">
        <v>4</v>
      </c>
      <c r="AK31" s="84">
        <v>0</v>
      </c>
      <c r="AL31" s="84">
        <v>0</v>
      </c>
      <c r="AM31" s="84">
        <v>0</v>
      </c>
      <c r="AN31" s="84">
        <v>0</v>
      </c>
      <c r="AO31" s="84">
        <v>0</v>
      </c>
      <c r="AP31" s="85">
        <f t="shared" si="3"/>
        <v>20.95</v>
      </c>
      <c r="AQ31" s="86">
        <v>20.73</v>
      </c>
      <c r="AR31" s="87">
        <v>0</v>
      </c>
      <c r="AS31" s="87">
        <v>13</v>
      </c>
      <c r="AT31" s="87">
        <v>1</v>
      </c>
      <c r="AU31" s="87">
        <v>0</v>
      </c>
      <c r="AV31" s="87">
        <v>0</v>
      </c>
      <c r="AW31" s="87">
        <v>0</v>
      </c>
      <c r="AX31" s="87">
        <v>0</v>
      </c>
      <c r="AY31" s="87">
        <v>0</v>
      </c>
      <c r="AZ31" s="88">
        <f t="shared" si="4"/>
        <v>21.73</v>
      </c>
      <c r="BA31" s="1"/>
      <c r="BB31" s="189">
        <f t="shared" si="5"/>
        <v>0.4952527585322043</v>
      </c>
      <c r="BC31" s="90">
        <f t="shared" si="6"/>
        <v>0.5622862725940401</v>
      </c>
      <c r="BD31" s="90">
        <f t="shared" si="7"/>
        <v>0.5143353605560382</v>
      </c>
      <c r="BE31" s="90">
        <f t="shared" si="8"/>
        <v>0.7312649164677805</v>
      </c>
      <c r="BF31" s="90">
        <f t="shared" si="9"/>
        <v>0.7685227795674182</v>
      </c>
      <c r="BG31" s="91">
        <f t="shared" si="10"/>
        <v>3.0716620877174816</v>
      </c>
      <c r="BH31" s="92">
        <f t="shared" si="11"/>
        <v>0.6263392006342522</v>
      </c>
      <c r="BI31" s="203">
        <f t="shared" si="12"/>
        <v>26</v>
      </c>
      <c r="BK31" s="207">
        <f t="shared" si="13"/>
        <v>148.16</v>
      </c>
    </row>
    <row r="32" spans="1:63" ht="12.75" customHeight="1">
      <c r="A32" s="72">
        <v>27</v>
      </c>
      <c r="B32" s="73" t="s">
        <v>73</v>
      </c>
      <c r="C32" s="74">
        <v>32.02</v>
      </c>
      <c r="D32" s="75">
        <v>0</v>
      </c>
      <c r="E32" s="75">
        <v>9</v>
      </c>
      <c r="F32" s="75">
        <v>5</v>
      </c>
      <c r="G32" s="75">
        <v>0</v>
      </c>
      <c r="H32" s="75">
        <v>0</v>
      </c>
      <c r="I32" s="75">
        <v>0</v>
      </c>
      <c r="J32" s="75">
        <v>0</v>
      </c>
      <c r="K32" s="75">
        <v>2</v>
      </c>
      <c r="L32" s="76">
        <f t="shared" si="0"/>
        <v>43.02</v>
      </c>
      <c r="M32" s="77">
        <v>21.53</v>
      </c>
      <c r="N32" s="78">
        <v>0</v>
      </c>
      <c r="O32" s="78">
        <v>10</v>
      </c>
      <c r="P32" s="78">
        <v>0</v>
      </c>
      <c r="Q32" s="78">
        <v>0</v>
      </c>
      <c r="R32" s="78">
        <v>0</v>
      </c>
      <c r="S32" s="78">
        <v>0</v>
      </c>
      <c r="T32" s="78">
        <v>0</v>
      </c>
      <c r="U32" s="78">
        <v>0</v>
      </c>
      <c r="V32" s="79">
        <f t="shared" si="1"/>
        <v>21.53</v>
      </c>
      <c r="W32" s="80">
        <v>30.67</v>
      </c>
      <c r="X32" s="81">
        <v>0</v>
      </c>
      <c r="Y32" s="81">
        <v>12</v>
      </c>
      <c r="Z32" s="81">
        <v>0</v>
      </c>
      <c r="AA32" s="81">
        <v>0</v>
      </c>
      <c r="AB32" s="81">
        <v>0</v>
      </c>
      <c r="AC32" s="81">
        <v>0</v>
      </c>
      <c r="AD32" s="81">
        <v>0</v>
      </c>
      <c r="AE32" s="81">
        <v>0</v>
      </c>
      <c r="AF32" s="82">
        <f t="shared" si="2"/>
        <v>30.67</v>
      </c>
      <c r="AG32" s="83">
        <v>17.75</v>
      </c>
      <c r="AH32" s="84">
        <v>0</v>
      </c>
      <c r="AI32" s="84">
        <v>15</v>
      </c>
      <c r="AJ32" s="84">
        <v>1</v>
      </c>
      <c r="AK32" s="84">
        <v>0</v>
      </c>
      <c r="AL32" s="84">
        <v>0</v>
      </c>
      <c r="AM32" s="84">
        <v>0</v>
      </c>
      <c r="AN32" s="84">
        <v>0</v>
      </c>
      <c r="AO32" s="84">
        <v>0</v>
      </c>
      <c r="AP32" s="85">
        <f t="shared" si="3"/>
        <v>18.75</v>
      </c>
      <c r="AQ32" s="86">
        <v>30.54</v>
      </c>
      <c r="AR32" s="87">
        <v>0</v>
      </c>
      <c r="AS32" s="87">
        <v>11</v>
      </c>
      <c r="AT32" s="87">
        <v>3</v>
      </c>
      <c r="AU32" s="87">
        <v>0</v>
      </c>
      <c r="AV32" s="87">
        <v>0</v>
      </c>
      <c r="AW32" s="87">
        <v>0</v>
      </c>
      <c r="AX32" s="87">
        <v>0</v>
      </c>
      <c r="AY32" s="87">
        <v>0</v>
      </c>
      <c r="AZ32" s="88">
        <f t="shared" si="4"/>
        <v>33.54</v>
      </c>
      <c r="BA32" s="1"/>
      <c r="BB32" s="189">
        <f t="shared" si="5"/>
        <v>0.4486285448628545</v>
      </c>
      <c r="BC32" s="90">
        <f t="shared" si="6"/>
        <v>0.5346028797027403</v>
      </c>
      <c r="BD32" s="90">
        <f t="shared" si="7"/>
        <v>0.7720899902184545</v>
      </c>
      <c r="BE32" s="90">
        <f t="shared" si="8"/>
        <v>0.8170666666666667</v>
      </c>
      <c r="BF32" s="90">
        <f t="shared" si="9"/>
        <v>0.4979129397734049</v>
      </c>
      <c r="BG32" s="91">
        <f t="shared" si="10"/>
        <v>3.070301021224121</v>
      </c>
      <c r="BH32" s="92">
        <f t="shared" si="11"/>
        <v>0.6260616670790898</v>
      </c>
      <c r="BI32" s="203">
        <f t="shared" si="12"/>
        <v>27</v>
      </c>
      <c r="BK32" s="207">
        <f t="shared" si="13"/>
        <v>147.51000000000002</v>
      </c>
    </row>
    <row r="33" spans="1:63" ht="12.75" customHeight="1">
      <c r="A33" s="72">
        <v>28</v>
      </c>
      <c r="B33" s="73" t="s">
        <v>97</v>
      </c>
      <c r="C33" s="74">
        <v>33.05</v>
      </c>
      <c r="D33" s="75">
        <v>0</v>
      </c>
      <c r="E33" s="75">
        <v>11</v>
      </c>
      <c r="F33" s="75">
        <v>3</v>
      </c>
      <c r="G33" s="75">
        <v>0</v>
      </c>
      <c r="H33" s="75">
        <v>0</v>
      </c>
      <c r="I33" s="75">
        <v>0</v>
      </c>
      <c r="J33" s="75">
        <v>0</v>
      </c>
      <c r="K33" s="75">
        <v>0</v>
      </c>
      <c r="L33" s="108">
        <f t="shared" si="0"/>
        <v>36.05</v>
      </c>
      <c r="M33" s="77">
        <v>17</v>
      </c>
      <c r="N33" s="78">
        <v>0</v>
      </c>
      <c r="O33" s="78">
        <v>8</v>
      </c>
      <c r="P33" s="78">
        <v>2</v>
      </c>
      <c r="Q33" s="78">
        <v>0</v>
      </c>
      <c r="R33" s="78">
        <v>0</v>
      </c>
      <c r="S33" s="78">
        <v>0</v>
      </c>
      <c r="T33" s="78">
        <v>0</v>
      </c>
      <c r="U33" s="78">
        <v>0</v>
      </c>
      <c r="V33" s="79">
        <f t="shared" si="1"/>
        <v>19</v>
      </c>
      <c r="W33" s="109">
        <v>36.37</v>
      </c>
      <c r="X33" s="81">
        <v>0</v>
      </c>
      <c r="Y33" s="81">
        <v>12</v>
      </c>
      <c r="Z33" s="81">
        <v>0</v>
      </c>
      <c r="AA33" s="81">
        <v>0</v>
      </c>
      <c r="AB33" s="81">
        <v>0</v>
      </c>
      <c r="AC33" s="81">
        <v>0</v>
      </c>
      <c r="AD33" s="81">
        <v>0</v>
      </c>
      <c r="AE33" s="81">
        <v>0</v>
      </c>
      <c r="AF33" s="110">
        <f t="shared" si="2"/>
        <v>36.37</v>
      </c>
      <c r="AG33" s="83">
        <v>13.9</v>
      </c>
      <c r="AH33" s="84">
        <v>0</v>
      </c>
      <c r="AI33" s="84">
        <v>5</v>
      </c>
      <c r="AJ33" s="84">
        <v>10</v>
      </c>
      <c r="AK33" s="84">
        <v>1</v>
      </c>
      <c r="AL33" s="84">
        <v>0</v>
      </c>
      <c r="AM33" s="84">
        <v>0</v>
      </c>
      <c r="AN33" s="84">
        <v>0</v>
      </c>
      <c r="AO33" s="84">
        <v>0</v>
      </c>
      <c r="AP33" s="85">
        <f t="shared" si="3"/>
        <v>25.9</v>
      </c>
      <c r="AQ33" s="111">
        <v>20.29</v>
      </c>
      <c r="AR33" s="87">
        <v>0</v>
      </c>
      <c r="AS33" s="87">
        <v>9</v>
      </c>
      <c r="AT33" s="87">
        <v>5</v>
      </c>
      <c r="AU33" s="87">
        <v>0</v>
      </c>
      <c r="AV33" s="87">
        <v>0</v>
      </c>
      <c r="AW33" s="87">
        <v>0</v>
      </c>
      <c r="AX33" s="87">
        <v>0</v>
      </c>
      <c r="AY33" s="87">
        <v>0</v>
      </c>
      <c r="AZ33" s="88">
        <f t="shared" si="4"/>
        <v>25.29</v>
      </c>
      <c r="BA33" s="1"/>
      <c r="BB33" s="189">
        <f>$BB$5/L33</f>
        <v>0.535367545076283</v>
      </c>
      <c r="BC33" s="90">
        <f>$BC$5/V33</f>
        <v>0.6057894736842105</v>
      </c>
      <c r="BD33" s="90">
        <f>$BD$5/AF33</f>
        <v>0.6510860599395106</v>
      </c>
      <c r="BE33" s="90">
        <f>$BE$5/AP33</f>
        <v>0.5915057915057915</v>
      </c>
      <c r="BF33" s="90">
        <f>$BF$5/AZ33</f>
        <v>0.6603400553578489</v>
      </c>
      <c r="BG33" s="91">
        <f>SUM(BB33:BF33)</f>
        <v>3.0440889255636447</v>
      </c>
      <c r="BH33" s="92">
        <f>($BH$5*BG33)</f>
        <v>0.6207167878006759</v>
      </c>
      <c r="BI33" s="203">
        <f>(RANK(BH33,$BH$6:$BH$65))</f>
        <v>28</v>
      </c>
      <c r="BK33" s="207">
        <f t="shared" si="13"/>
        <v>142.60999999999999</v>
      </c>
    </row>
    <row r="34" spans="1:63" ht="12.75" customHeight="1">
      <c r="A34" s="72">
        <v>29</v>
      </c>
      <c r="B34" s="73" t="s">
        <v>50</v>
      </c>
      <c r="C34" s="74">
        <v>24.01</v>
      </c>
      <c r="D34" s="75">
        <v>0</v>
      </c>
      <c r="E34" s="75">
        <v>8</v>
      </c>
      <c r="F34" s="75">
        <v>3</v>
      </c>
      <c r="G34" s="75">
        <v>1</v>
      </c>
      <c r="H34" s="75">
        <v>2</v>
      </c>
      <c r="I34" s="75">
        <v>0</v>
      </c>
      <c r="J34" s="75">
        <v>0</v>
      </c>
      <c r="K34" s="75">
        <v>0</v>
      </c>
      <c r="L34" s="76">
        <f t="shared" si="0"/>
        <v>39.010000000000005</v>
      </c>
      <c r="M34" s="77">
        <v>18.55</v>
      </c>
      <c r="N34" s="78">
        <v>0</v>
      </c>
      <c r="O34" s="78">
        <v>8</v>
      </c>
      <c r="P34" s="78">
        <v>1</v>
      </c>
      <c r="Q34" s="78">
        <v>0</v>
      </c>
      <c r="R34" s="78">
        <v>1</v>
      </c>
      <c r="S34" s="78">
        <v>0</v>
      </c>
      <c r="T34" s="78">
        <v>0</v>
      </c>
      <c r="U34" s="78">
        <v>0</v>
      </c>
      <c r="V34" s="79">
        <f t="shared" si="1"/>
        <v>24.55</v>
      </c>
      <c r="W34" s="80">
        <v>36.11</v>
      </c>
      <c r="X34" s="81">
        <v>0</v>
      </c>
      <c r="Y34" s="81">
        <v>7</v>
      </c>
      <c r="Z34" s="81">
        <v>4</v>
      </c>
      <c r="AA34" s="81">
        <v>1</v>
      </c>
      <c r="AB34" s="81">
        <v>0</v>
      </c>
      <c r="AC34" s="81">
        <v>0</v>
      </c>
      <c r="AD34" s="81">
        <v>0</v>
      </c>
      <c r="AE34" s="81">
        <v>0</v>
      </c>
      <c r="AF34" s="82">
        <f t="shared" si="2"/>
        <v>42.11</v>
      </c>
      <c r="AG34" s="83">
        <v>17.32</v>
      </c>
      <c r="AH34" s="84">
        <v>0</v>
      </c>
      <c r="AI34" s="84">
        <v>14</v>
      </c>
      <c r="AJ34" s="84">
        <v>1</v>
      </c>
      <c r="AK34" s="84">
        <v>1</v>
      </c>
      <c r="AL34" s="84">
        <v>0</v>
      </c>
      <c r="AM34" s="84">
        <v>0</v>
      </c>
      <c r="AN34" s="84">
        <v>0</v>
      </c>
      <c r="AO34" s="84">
        <v>0</v>
      </c>
      <c r="AP34" s="85">
        <f t="shared" si="3"/>
        <v>20.32</v>
      </c>
      <c r="AQ34" s="86">
        <v>16.37</v>
      </c>
      <c r="AR34" s="87">
        <v>0</v>
      </c>
      <c r="AS34" s="87">
        <v>8</v>
      </c>
      <c r="AT34" s="87">
        <v>6</v>
      </c>
      <c r="AU34" s="87">
        <v>0</v>
      </c>
      <c r="AV34" s="87">
        <v>0</v>
      </c>
      <c r="AW34" s="87">
        <v>0</v>
      </c>
      <c r="AX34" s="87">
        <v>0</v>
      </c>
      <c r="AY34" s="87">
        <v>0</v>
      </c>
      <c r="AZ34" s="88">
        <f t="shared" si="4"/>
        <v>22.37</v>
      </c>
      <c r="BA34" s="1"/>
      <c r="BB34" s="189">
        <f t="shared" si="5"/>
        <v>0.4947449371955908</v>
      </c>
      <c r="BC34" s="90">
        <f t="shared" si="6"/>
        <v>0.4688391038696538</v>
      </c>
      <c r="BD34" s="90">
        <f t="shared" si="7"/>
        <v>0.5623367371170743</v>
      </c>
      <c r="BE34" s="90">
        <f t="shared" si="8"/>
        <v>0.7539370078740157</v>
      </c>
      <c r="BF34" s="90">
        <f t="shared" si="9"/>
        <v>0.7465355386678587</v>
      </c>
      <c r="BG34" s="91">
        <f t="shared" si="10"/>
        <v>3.026393324724193</v>
      </c>
      <c r="BH34" s="92">
        <f t="shared" si="11"/>
        <v>0.617108497510919</v>
      </c>
      <c r="BI34" s="203">
        <f t="shared" si="12"/>
        <v>29</v>
      </c>
      <c r="BK34" s="207">
        <f t="shared" si="13"/>
        <v>148.36</v>
      </c>
    </row>
    <row r="35" spans="1:63" ht="12.75" customHeight="1">
      <c r="A35" s="72">
        <v>30</v>
      </c>
      <c r="B35" s="73" t="s">
        <v>35</v>
      </c>
      <c r="C35" s="74">
        <v>26.62</v>
      </c>
      <c r="D35" s="75">
        <v>0</v>
      </c>
      <c r="E35" s="75">
        <v>4</v>
      </c>
      <c r="F35" s="75">
        <v>10</v>
      </c>
      <c r="G35" s="75">
        <v>0</v>
      </c>
      <c r="H35" s="75">
        <v>0</v>
      </c>
      <c r="I35" s="75">
        <v>0</v>
      </c>
      <c r="J35" s="75">
        <v>0</v>
      </c>
      <c r="K35" s="75">
        <v>0</v>
      </c>
      <c r="L35" s="76">
        <f t="shared" si="0"/>
        <v>36.620000000000005</v>
      </c>
      <c r="M35" s="77">
        <v>19.72</v>
      </c>
      <c r="N35" s="78">
        <v>0</v>
      </c>
      <c r="O35" s="78">
        <v>9</v>
      </c>
      <c r="P35" s="78">
        <v>1</v>
      </c>
      <c r="Q35" s="78">
        <v>0</v>
      </c>
      <c r="R35" s="78">
        <v>0</v>
      </c>
      <c r="S35" s="78">
        <v>0</v>
      </c>
      <c r="T35" s="78">
        <v>0</v>
      </c>
      <c r="U35" s="78">
        <v>0</v>
      </c>
      <c r="V35" s="79">
        <f t="shared" si="1"/>
        <v>20.72</v>
      </c>
      <c r="W35" s="80">
        <v>30.1</v>
      </c>
      <c r="X35" s="81">
        <v>0</v>
      </c>
      <c r="Y35" s="81">
        <v>11</v>
      </c>
      <c r="Z35" s="81">
        <v>0</v>
      </c>
      <c r="AA35" s="81">
        <v>0</v>
      </c>
      <c r="AB35" s="81">
        <v>1</v>
      </c>
      <c r="AC35" s="81">
        <v>0</v>
      </c>
      <c r="AD35" s="81">
        <v>0</v>
      </c>
      <c r="AE35" s="81">
        <v>0</v>
      </c>
      <c r="AF35" s="82">
        <f t="shared" si="2"/>
        <v>35.1</v>
      </c>
      <c r="AG35" s="83">
        <v>19.16</v>
      </c>
      <c r="AH35" s="84">
        <v>0</v>
      </c>
      <c r="AI35" s="84">
        <v>9</v>
      </c>
      <c r="AJ35" s="84">
        <v>6</v>
      </c>
      <c r="AK35" s="84">
        <v>1</v>
      </c>
      <c r="AL35" s="84">
        <v>0</v>
      </c>
      <c r="AM35" s="84">
        <v>0</v>
      </c>
      <c r="AN35" s="84">
        <v>0</v>
      </c>
      <c r="AO35" s="84">
        <v>0</v>
      </c>
      <c r="AP35" s="85">
        <f t="shared" si="3"/>
        <v>27.16</v>
      </c>
      <c r="AQ35" s="86">
        <v>19.27</v>
      </c>
      <c r="AR35" s="87">
        <v>0</v>
      </c>
      <c r="AS35" s="87">
        <v>9</v>
      </c>
      <c r="AT35" s="87">
        <v>5</v>
      </c>
      <c r="AU35" s="87">
        <v>0</v>
      </c>
      <c r="AV35" s="87">
        <v>0</v>
      </c>
      <c r="AW35" s="87">
        <v>0</v>
      </c>
      <c r="AX35" s="87">
        <v>0</v>
      </c>
      <c r="AY35" s="87">
        <v>0</v>
      </c>
      <c r="AZ35" s="88">
        <f t="shared" si="4"/>
        <v>24.27</v>
      </c>
      <c r="BA35" s="1"/>
      <c r="BB35" s="189">
        <f t="shared" si="5"/>
        <v>0.5270344074276351</v>
      </c>
      <c r="BC35" s="90">
        <f t="shared" si="6"/>
        <v>0.5555019305019305</v>
      </c>
      <c r="BD35" s="90">
        <f t="shared" si="7"/>
        <v>0.6746438746438747</v>
      </c>
      <c r="BE35" s="90">
        <f t="shared" si="8"/>
        <v>0.5640648011782032</v>
      </c>
      <c r="BF35" s="90">
        <f t="shared" si="9"/>
        <v>0.688092295014421</v>
      </c>
      <c r="BG35" s="91">
        <f t="shared" si="10"/>
        <v>3.0093373087660646</v>
      </c>
      <c r="BH35" s="92">
        <f t="shared" si="11"/>
        <v>0.6136306242630979</v>
      </c>
      <c r="BI35" s="203">
        <f t="shared" si="12"/>
        <v>30</v>
      </c>
      <c r="BK35" s="207">
        <f t="shared" si="13"/>
        <v>143.87</v>
      </c>
    </row>
    <row r="36" spans="1:63" ht="12.75" customHeight="1">
      <c r="A36" s="72">
        <v>31</v>
      </c>
      <c r="B36" s="73" t="s">
        <v>74</v>
      </c>
      <c r="C36" s="74">
        <v>41.83</v>
      </c>
      <c r="D36" s="75">
        <v>0</v>
      </c>
      <c r="E36" s="75">
        <v>12</v>
      </c>
      <c r="F36" s="75">
        <v>1</v>
      </c>
      <c r="G36" s="75">
        <v>1</v>
      </c>
      <c r="H36" s="75">
        <v>0</v>
      </c>
      <c r="I36" s="75">
        <v>0</v>
      </c>
      <c r="J36" s="75">
        <v>0</v>
      </c>
      <c r="K36" s="75">
        <v>0</v>
      </c>
      <c r="L36" s="76">
        <f t="shared" si="0"/>
        <v>44.83</v>
      </c>
      <c r="M36" s="77">
        <v>21.36</v>
      </c>
      <c r="N36" s="78">
        <v>0</v>
      </c>
      <c r="O36" s="78">
        <v>10</v>
      </c>
      <c r="P36" s="78">
        <v>0</v>
      </c>
      <c r="Q36" s="78">
        <v>0</v>
      </c>
      <c r="R36" s="78">
        <v>0</v>
      </c>
      <c r="S36" s="78">
        <v>0</v>
      </c>
      <c r="T36" s="78">
        <v>0</v>
      </c>
      <c r="U36" s="78">
        <v>0</v>
      </c>
      <c r="V36" s="79">
        <f t="shared" si="1"/>
        <v>21.36</v>
      </c>
      <c r="W36" s="80">
        <v>31.13</v>
      </c>
      <c r="X36" s="81">
        <v>0</v>
      </c>
      <c r="Y36" s="81">
        <v>0</v>
      </c>
      <c r="Z36" s="81">
        <v>3</v>
      </c>
      <c r="AA36" s="81">
        <v>9</v>
      </c>
      <c r="AB36" s="81">
        <v>0</v>
      </c>
      <c r="AC36" s="81">
        <v>0</v>
      </c>
      <c r="AD36" s="81">
        <v>0</v>
      </c>
      <c r="AE36" s="81">
        <v>0</v>
      </c>
      <c r="AF36" s="82">
        <f t="shared" si="2"/>
        <v>52.129999999999995</v>
      </c>
      <c r="AG36" s="83">
        <v>15.06</v>
      </c>
      <c r="AH36" s="84">
        <v>0</v>
      </c>
      <c r="AI36" s="84">
        <v>10</v>
      </c>
      <c r="AJ36" s="84">
        <v>5</v>
      </c>
      <c r="AK36" s="84">
        <v>1</v>
      </c>
      <c r="AL36" s="84">
        <v>0</v>
      </c>
      <c r="AM36" s="84">
        <v>0</v>
      </c>
      <c r="AN36" s="84">
        <v>0</v>
      </c>
      <c r="AO36" s="84">
        <v>0</v>
      </c>
      <c r="AP36" s="85">
        <f t="shared" si="3"/>
        <v>22.060000000000002</v>
      </c>
      <c r="AQ36" s="86">
        <v>18</v>
      </c>
      <c r="AR36" s="87">
        <v>0</v>
      </c>
      <c r="AS36" s="87">
        <v>11</v>
      </c>
      <c r="AT36" s="87">
        <v>3</v>
      </c>
      <c r="AU36" s="87">
        <v>0</v>
      </c>
      <c r="AV36" s="87">
        <v>0</v>
      </c>
      <c r="AW36" s="87">
        <v>0</v>
      </c>
      <c r="AX36" s="87">
        <v>0</v>
      </c>
      <c r="AY36" s="87">
        <v>0</v>
      </c>
      <c r="AZ36" s="88">
        <f t="shared" si="4"/>
        <v>21</v>
      </c>
      <c r="BA36" s="1"/>
      <c r="BB36" s="189">
        <f t="shared" si="5"/>
        <v>0.43051527994646444</v>
      </c>
      <c r="BC36" s="90">
        <f t="shared" si="6"/>
        <v>0.5388576779026217</v>
      </c>
      <c r="BD36" s="90">
        <f t="shared" si="7"/>
        <v>0.45424899290235954</v>
      </c>
      <c r="BE36" s="90">
        <f t="shared" si="8"/>
        <v>0.6944696282864913</v>
      </c>
      <c r="BF36" s="90">
        <f t="shared" si="9"/>
        <v>0.7952380952380952</v>
      </c>
      <c r="BG36" s="91">
        <f t="shared" si="10"/>
        <v>2.9133296742760324</v>
      </c>
      <c r="BH36" s="92">
        <f t="shared" si="11"/>
        <v>0.5940538142742241</v>
      </c>
      <c r="BI36" s="203">
        <f t="shared" si="12"/>
        <v>31</v>
      </c>
      <c r="BK36" s="207">
        <f t="shared" si="13"/>
        <v>161.38</v>
      </c>
    </row>
    <row r="37" spans="1:63" ht="12.75" customHeight="1">
      <c r="A37" s="72">
        <v>32</v>
      </c>
      <c r="B37" s="73" t="s">
        <v>77</v>
      </c>
      <c r="C37" s="74">
        <v>27.81</v>
      </c>
      <c r="D37" s="75">
        <v>0</v>
      </c>
      <c r="E37" s="75">
        <v>10</v>
      </c>
      <c r="F37" s="75">
        <v>2</v>
      </c>
      <c r="G37" s="75">
        <v>2</v>
      </c>
      <c r="H37" s="75">
        <v>0</v>
      </c>
      <c r="I37" s="75">
        <v>0</v>
      </c>
      <c r="J37" s="75">
        <v>0</v>
      </c>
      <c r="K37" s="75">
        <v>0</v>
      </c>
      <c r="L37" s="76">
        <f t="shared" si="0"/>
        <v>33.81</v>
      </c>
      <c r="M37" s="77">
        <v>20.59</v>
      </c>
      <c r="N37" s="78">
        <v>0</v>
      </c>
      <c r="O37" s="78">
        <v>8</v>
      </c>
      <c r="P37" s="78">
        <v>2</v>
      </c>
      <c r="Q37" s="78">
        <v>0</v>
      </c>
      <c r="R37" s="78">
        <v>0</v>
      </c>
      <c r="S37" s="78">
        <v>0</v>
      </c>
      <c r="T37" s="78">
        <v>0</v>
      </c>
      <c r="U37" s="78">
        <v>0</v>
      </c>
      <c r="V37" s="79">
        <f t="shared" si="1"/>
        <v>22.59</v>
      </c>
      <c r="W37" s="80">
        <v>36.2</v>
      </c>
      <c r="X37" s="81">
        <v>0</v>
      </c>
      <c r="Y37" s="81">
        <v>7</v>
      </c>
      <c r="Z37" s="81">
        <v>4</v>
      </c>
      <c r="AA37" s="81">
        <v>0</v>
      </c>
      <c r="AB37" s="81">
        <v>1</v>
      </c>
      <c r="AC37" s="81">
        <v>0</v>
      </c>
      <c r="AD37" s="81">
        <v>0</v>
      </c>
      <c r="AE37" s="81">
        <v>0</v>
      </c>
      <c r="AF37" s="82">
        <f t="shared" si="2"/>
        <v>45.2</v>
      </c>
      <c r="AG37" s="83">
        <v>21.59</v>
      </c>
      <c r="AH37" s="84">
        <v>0</v>
      </c>
      <c r="AI37" s="84">
        <v>16</v>
      </c>
      <c r="AJ37" s="84">
        <v>0</v>
      </c>
      <c r="AK37" s="84">
        <v>0</v>
      </c>
      <c r="AL37" s="84">
        <v>0</v>
      </c>
      <c r="AM37" s="84">
        <v>0</v>
      </c>
      <c r="AN37" s="84">
        <v>0</v>
      </c>
      <c r="AO37" s="84">
        <v>0</v>
      </c>
      <c r="AP37" s="85">
        <f t="shared" si="3"/>
        <v>21.59</v>
      </c>
      <c r="AQ37" s="86">
        <v>24.91</v>
      </c>
      <c r="AR37" s="87">
        <v>0</v>
      </c>
      <c r="AS37" s="87">
        <v>10</v>
      </c>
      <c r="AT37" s="87">
        <v>4</v>
      </c>
      <c r="AU37" s="87">
        <v>0</v>
      </c>
      <c r="AV37" s="87">
        <v>0</v>
      </c>
      <c r="AW37" s="87">
        <v>0</v>
      </c>
      <c r="AX37" s="87">
        <v>0</v>
      </c>
      <c r="AY37" s="87">
        <v>0</v>
      </c>
      <c r="AZ37" s="88">
        <f t="shared" si="4"/>
        <v>28.91</v>
      </c>
      <c r="BA37" s="1"/>
      <c r="BB37" s="189">
        <f t="shared" si="5"/>
        <v>0.5708370304643596</v>
      </c>
      <c r="BC37" s="90">
        <f t="shared" si="6"/>
        <v>0.5095174856131032</v>
      </c>
      <c r="BD37" s="90">
        <f t="shared" si="7"/>
        <v>0.5238938053097345</v>
      </c>
      <c r="BE37" s="90">
        <f t="shared" si="8"/>
        <v>0.7095877721167207</v>
      </c>
      <c r="BF37" s="90">
        <f t="shared" si="9"/>
        <v>0.5776547907298513</v>
      </c>
      <c r="BG37" s="91">
        <f t="shared" si="10"/>
        <v>2.8914908842337694</v>
      </c>
      <c r="BH37" s="92">
        <f t="shared" si="11"/>
        <v>0.5896006908813269</v>
      </c>
      <c r="BI37" s="203">
        <f t="shared" si="12"/>
        <v>32</v>
      </c>
      <c r="BK37" s="207">
        <f t="shared" si="13"/>
        <v>152.10000000000002</v>
      </c>
    </row>
    <row r="38" spans="1:63" ht="12.75" customHeight="1">
      <c r="A38" s="72">
        <v>33</v>
      </c>
      <c r="B38" s="73" t="s">
        <v>88</v>
      </c>
      <c r="C38" s="74">
        <v>24.68</v>
      </c>
      <c r="D38" s="75">
        <v>0</v>
      </c>
      <c r="E38" s="75">
        <v>4</v>
      </c>
      <c r="F38" s="75">
        <v>10</v>
      </c>
      <c r="G38" s="75">
        <v>0</v>
      </c>
      <c r="H38" s="75">
        <v>0</v>
      </c>
      <c r="I38" s="75">
        <v>0</v>
      </c>
      <c r="J38" s="75">
        <v>0</v>
      </c>
      <c r="K38" s="75">
        <v>0</v>
      </c>
      <c r="L38" s="76">
        <f t="shared" si="0"/>
        <v>34.68</v>
      </c>
      <c r="M38" s="77">
        <v>18.84</v>
      </c>
      <c r="N38" s="78">
        <v>0</v>
      </c>
      <c r="O38" s="78">
        <v>10</v>
      </c>
      <c r="P38" s="78">
        <v>0</v>
      </c>
      <c r="Q38" s="78">
        <v>0</v>
      </c>
      <c r="R38" s="78">
        <v>0</v>
      </c>
      <c r="S38" s="78">
        <v>0</v>
      </c>
      <c r="T38" s="78">
        <v>0</v>
      </c>
      <c r="U38" s="78">
        <v>0</v>
      </c>
      <c r="V38" s="79">
        <f t="shared" si="1"/>
        <v>18.84</v>
      </c>
      <c r="W38" s="80">
        <v>39.83</v>
      </c>
      <c r="X38" s="81">
        <v>0</v>
      </c>
      <c r="Y38" s="81">
        <v>10</v>
      </c>
      <c r="Z38" s="81">
        <v>2</v>
      </c>
      <c r="AA38" s="81">
        <v>0</v>
      </c>
      <c r="AB38" s="81">
        <v>0</v>
      </c>
      <c r="AC38" s="81">
        <v>0</v>
      </c>
      <c r="AD38" s="81">
        <v>0</v>
      </c>
      <c r="AE38" s="81">
        <v>0</v>
      </c>
      <c r="AF38" s="82">
        <f t="shared" si="2"/>
        <v>41.83</v>
      </c>
      <c r="AG38" s="83">
        <v>19.51</v>
      </c>
      <c r="AH38" s="84">
        <v>0</v>
      </c>
      <c r="AI38" s="84">
        <v>11</v>
      </c>
      <c r="AJ38" s="84">
        <v>4</v>
      </c>
      <c r="AK38" s="84">
        <v>1</v>
      </c>
      <c r="AL38" s="84">
        <v>0</v>
      </c>
      <c r="AM38" s="84">
        <v>0</v>
      </c>
      <c r="AN38" s="84">
        <v>0</v>
      </c>
      <c r="AO38" s="84">
        <v>0</v>
      </c>
      <c r="AP38" s="85">
        <f t="shared" si="3"/>
        <v>25.51</v>
      </c>
      <c r="AQ38" s="86">
        <v>20.36</v>
      </c>
      <c r="AR38" s="87">
        <v>0</v>
      </c>
      <c r="AS38" s="87">
        <v>13</v>
      </c>
      <c r="AT38" s="87">
        <v>1</v>
      </c>
      <c r="AU38" s="87">
        <v>0</v>
      </c>
      <c r="AV38" s="87">
        <v>0</v>
      </c>
      <c r="AW38" s="87">
        <v>0</v>
      </c>
      <c r="AX38" s="87">
        <v>1</v>
      </c>
      <c r="AY38" s="87">
        <v>0</v>
      </c>
      <c r="AZ38" s="88">
        <f t="shared" si="4"/>
        <v>31.36</v>
      </c>
      <c r="BA38" s="1"/>
      <c r="BB38" s="189">
        <f t="shared" si="5"/>
        <v>0.5565167243367936</v>
      </c>
      <c r="BC38" s="90">
        <f t="shared" si="6"/>
        <v>0.6109341825902336</v>
      </c>
      <c r="BD38" s="90">
        <f t="shared" si="7"/>
        <v>0.5661008845326321</v>
      </c>
      <c r="BE38" s="90">
        <f t="shared" si="8"/>
        <v>0.6005488043904351</v>
      </c>
      <c r="BF38" s="90">
        <f t="shared" si="9"/>
        <v>0.5325255102040816</v>
      </c>
      <c r="BG38" s="91">
        <f t="shared" si="10"/>
        <v>2.8666261060541762</v>
      </c>
      <c r="BH38" s="92">
        <f t="shared" si="11"/>
        <v>0.5845305416122297</v>
      </c>
      <c r="BI38" s="203">
        <f t="shared" si="12"/>
        <v>33</v>
      </c>
      <c r="BK38" s="207">
        <f t="shared" si="13"/>
        <v>152.22</v>
      </c>
    </row>
    <row r="39" spans="1:63" ht="12.75" customHeight="1">
      <c r="A39" s="72">
        <v>34</v>
      </c>
      <c r="B39" s="73" t="s">
        <v>34</v>
      </c>
      <c r="C39" s="74">
        <v>26.58</v>
      </c>
      <c r="D39" s="75">
        <v>0</v>
      </c>
      <c r="E39" s="75">
        <v>2</v>
      </c>
      <c r="F39" s="75">
        <v>4</v>
      </c>
      <c r="G39" s="75">
        <v>7</v>
      </c>
      <c r="H39" s="75">
        <v>1</v>
      </c>
      <c r="I39" s="75">
        <v>0</v>
      </c>
      <c r="J39" s="75">
        <v>0</v>
      </c>
      <c r="K39" s="75">
        <v>0</v>
      </c>
      <c r="L39" s="76">
        <f aca="true" t="shared" si="14" ref="L39:L65">C39+F39*1+G39*2+H39*5+I39*10+J39*10+K39*3</f>
        <v>49.58</v>
      </c>
      <c r="M39" s="77">
        <v>19.54</v>
      </c>
      <c r="N39" s="78">
        <v>0</v>
      </c>
      <c r="O39" s="78">
        <v>6</v>
      </c>
      <c r="P39" s="78">
        <v>4</v>
      </c>
      <c r="Q39" s="78">
        <v>0</v>
      </c>
      <c r="R39" s="78">
        <v>0</v>
      </c>
      <c r="S39" s="78">
        <v>0</v>
      </c>
      <c r="T39" s="78">
        <v>0</v>
      </c>
      <c r="U39" s="78">
        <v>0</v>
      </c>
      <c r="V39" s="79">
        <f aca="true" t="shared" si="15" ref="V39:V65">M39+P39*1+Q39*2+R39*5+S39*10+T39*10+U39*3</f>
        <v>23.54</v>
      </c>
      <c r="W39" s="80">
        <v>35.71</v>
      </c>
      <c r="X39" s="81">
        <v>0</v>
      </c>
      <c r="Y39" s="81">
        <v>10</v>
      </c>
      <c r="Z39" s="81">
        <v>2</v>
      </c>
      <c r="AA39" s="81">
        <v>0</v>
      </c>
      <c r="AB39" s="81">
        <v>0</v>
      </c>
      <c r="AC39" s="81">
        <v>0</v>
      </c>
      <c r="AD39" s="81">
        <v>0</v>
      </c>
      <c r="AE39" s="81">
        <v>0</v>
      </c>
      <c r="AF39" s="82">
        <f aca="true" t="shared" si="16" ref="AF39:AF65">W39+Z39*1+AA39*2+AB39*5+AC39*10+AD39*10+AE39*3</f>
        <v>37.71</v>
      </c>
      <c r="AG39" s="83">
        <v>14.85</v>
      </c>
      <c r="AH39" s="84">
        <v>0</v>
      </c>
      <c r="AI39" s="84">
        <v>9</v>
      </c>
      <c r="AJ39" s="84">
        <v>6</v>
      </c>
      <c r="AK39" s="84">
        <v>1</v>
      </c>
      <c r="AL39" s="84">
        <v>0</v>
      </c>
      <c r="AM39" s="84">
        <v>0</v>
      </c>
      <c r="AN39" s="84">
        <v>0</v>
      </c>
      <c r="AO39" s="84">
        <v>0</v>
      </c>
      <c r="AP39" s="85">
        <f aca="true" t="shared" si="17" ref="AP39:AP65">AG39+AJ39*1+AK39*2+AL39*5+AM39*10+AN39*10+AO39*3</f>
        <v>22.85</v>
      </c>
      <c r="AQ39" s="86">
        <v>13.59</v>
      </c>
      <c r="AR39" s="87">
        <v>0</v>
      </c>
      <c r="AS39" s="87">
        <v>7</v>
      </c>
      <c r="AT39" s="87">
        <v>6</v>
      </c>
      <c r="AU39" s="87">
        <v>0</v>
      </c>
      <c r="AV39" s="87">
        <v>1</v>
      </c>
      <c r="AW39" s="87">
        <v>0</v>
      </c>
      <c r="AX39" s="87">
        <v>0</v>
      </c>
      <c r="AY39" s="87">
        <v>0</v>
      </c>
      <c r="AZ39" s="88">
        <f aca="true" t="shared" si="18" ref="AZ39:AZ65">AQ39+AT39*1+AU39*2+AV39*5+AW39*10+AX39*10+AY39*3</f>
        <v>24.59</v>
      </c>
      <c r="BA39" s="1"/>
      <c r="BB39" s="189">
        <f aca="true" t="shared" si="19" ref="BB39:BB65">$BB$5/L39</f>
        <v>0.3892698668818072</v>
      </c>
      <c r="BC39" s="90">
        <f aca="true" t="shared" si="20" ref="BC39:BC65">$BC$5/V39</f>
        <v>0.48895497026338147</v>
      </c>
      <c r="BD39" s="90">
        <f aca="true" t="shared" si="21" ref="BD39:BD65">$BD$5/AF39</f>
        <v>0.6279501458499072</v>
      </c>
      <c r="BE39" s="90">
        <f aca="true" t="shared" si="22" ref="BE39:BE65">$BE$5/AP39</f>
        <v>0.6704595185995623</v>
      </c>
      <c r="BF39" s="90">
        <f aca="true" t="shared" si="23" ref="BF39:BF65">$BF$5/AZ39</f>
        <v>0.6791378609190728</v>
      </c>
      <c r="BG39" s="91">
        <f aca="true" t="shared" si="24" ref="BG39:BG60">SUM(BB39:BF39)</f>
        <v>2.855772362513731</v>
      </c>
      <c r="BH39" s="92">
        <f aca="true" t="shared" si="25" ref="BH39:BH65">($BH$5*BG39)</f>
        <v>0.5823173668362037</v>
      </c>
      <c r="BI39" s="203">
        <f aca="true" t="shared" si="26" ref="BI39:BI65">(RANK(BH39,$BH$6:$BH$65))</f>
        <v>34</v>
      </c>
      <c r="BK39" s="207">
        <f t="shared" si="13"/>
        <v>158.27</v>
      </c>
    </row>
    <row r="40" spans="1:63" ht="12.75" customHeight="1">
      <c r="A40" s="72">
        <v>35</v>
      </c>
      <c r="B40" s="73" t="s">
        <v>45</v>
      </c>
      <c r="C40" s="74">
        <v>20.99</v>
      </c>
      <c r="D40" s="75">
        <v>0</v>
      </c>
      <c r="E40" s="75">
        <v>6</v>
      </c>
      <c r="F40" s="75">
        <v>5</v>
      </c>
      <c r="G40" s="75">
        <v>3</v>
      </c>
      <c r="H40" s="75">
        <v>0</v>
      </c>
      <c r="I40" s="75">
        <v>0</v>
      </c>
      <c r="J40" s="75">
        <v>0</v>
      </c>
      <c r="K40" s="75">
        <v>2</v>
      </c>
      <c r="L40" s="76">
        <f t="shared" si="14"/>
        <v>37.989999999999995</v>
      </c>
      <c r="M40" s="77">
        <v>17.81</v>
      </c>
      <c r="N40" s="78">
        <v>0</v>
      </c>
      <c r="O40" s="78">
        <v>8</v>
      </c>
      <c r="P40" s="78">
        <v>2</v>
      </c>
      <c r="Q40" s="78">
        <v>0</v>
      </c>
      <c r="R40" s="78">
        <v>0</v>
      </c>
      <c r="S40" s="78">
        <v>0</v>
      </c>
      <c r="T40" s="78">
        <v>0</v>
      </c>
      <c r="U40" s="78">
        <v>0</v>
      </c>
      <c r="V40" s="79">
        <f t="shared" si="15"/>
        <v>19.81</v>
      </c>
      <c r="W40" s="80">
        <v>26.52</v>
      </c>
      <c r="X40" s="81">
        <v>0</v>
      </c>
      <c r="Y40" s="81">
        <v>8</v>
      </c>
      <c r="Z40" s="81">
        <v>1</v>
      </c>
      <c r="AA40" s="81">
        <v>0</v>
      </c>
      <c r="AB40" s="81">
        <v>3</v>
      </c>
      <c r="AC40" s="81">
        <v>0</v>
      </c>
      <c r="AD40" s="81">
        <v>0</v>
      </c>
      <c r="AE40" s="81">
        <v>0</v>
      </c>
      <c r="AF40" s="82">
        <f t="shared" si="16"/>
        <v>42.519999999999996</v>
      </c>
      <c r="AG40" s="83">
        <v>19.17</v>
      </c>
      <c r="AH40" s="84">
        <v>0</v>
      </c>
      <c r="AI40" s="84">
        <v>11</v>
      </c>
      <c r="AJ40" s="84">
        <v>5</v>
      </c>
      <c r="AK40" s="84">
        <v>0</v>
      </c>
      <c r="AL40" s="84">
        <v>0</v>
      </c>
      <c r="AM40" s="84">
        <v>0</v>
      </c>
      <c r="AN40" s="84">
        <v>0</v>
      </c>
      <c r="AO40" s="84">
        <v>0</v>
      </c>
      <c r="AP40" s="85">
        <f t="shared" si="17"/>
        <v>24.17</v>
      </c>
      <c r="AQ40" s="86">
        <v>13.06</v>
      </c>
      <c r="AR40" s="87">
        <v>0</v>
      </c>
      <c r="AS40" s="87">
        <v>8</v>
      </c>
      <c r="AT40" s="87">
        <v>6</v>
      </c>
      <c r="AU40" s="87">
        <v>0</v>
      </c>
      <c r="AV40" s="87">
        <v>0</v>
      </c>
      <c r="AW40" s="87">
        <v>0</v>
      </c>
      <c r="AX40" s="87">
        <v>1</v>
      </c>
      <c r="AY40" s="87">
        <v>0</v>
      </c>
      <c r="AZ40" s="88">
        <f t="shared" si="18"/>
        <v>29.060000000000002</v>
      </c>
      <c r="BA40" s="1"/>
      <c r="BB40" s="189">
        <f t="shared" si="19"/>
        <v>0.5080284285338248</v>
      </c>
      <c r="BC40" s="90">
        <f t="shared" si="20"/>
        <v>0.5810196870267542</v>
      </c>
      <c r="BD40" s="90">
        <f t="shared" si="21"/>
        <v>0.5569143932267169</v>
      </c>
      <c r="BE40" s="90">
        <f t="shared" si="22"/>
        <v>0.6338436077782375</v>
      </c>
      <c r="BF40" s="90">
        <f t="shared" si="23"/>
        <v>0.5746730901582932</v>
      </c>
      <c r="BG40" s="91">
        <f t="shared" si="24"/>
        <v>2.854479206723826</v>
      </c>
      <c r="BH40" s="92">
        <f t="shared" si="25"/>
        <v>0.5820536808770667</v>
      </c>
      <c r="BI40" s="203">
        <f t="shared" si="26"/>
        <v>35</v>
      </c>
      <c r="BK40" s="207">
        <f t="shared" si="13"/>
        <v>153.55</v>
      </c>
    </row>
    <row r="41" spans="1:63" ht="12.75" customHeight="1">
      <c r="A41" s="72">
        <v>36</v>
      </c>
      <c r="B41" s="73" t="s">
        <v>44</v>
      </c>
      <c r="C41" s="74">
        <v>25.79</v>
      </c>
      <c r="D41" s="75">
        <v>0</v>
      </c>
      <c r="E41" s="75">
        <v>7</v>
      </c>
      <c r="F41" s="75">
        <v>7</v>
      </c>
      <c r="G41" s="75">
        <v>0</v>
      </c>
      <c r="H41" s="75">
        <v>0</v>
      </c>
      <c r="I41" s="75">
        <v>0</v>
      </c>
      <c r="J41" s="75">
        <v>0</v>
      </c>
      <c r="K41" s="75">
        <v>4</v>
      </c>
      <c r="L41" s="76">
        <f t="shared" si="14"/>
        <v>44.79</v>
      </c>
      <c r="M41" s="77">
        <v>17.3</v>
      </c>
      <c r="N41" s="78">
        <v>0</v>
      </c>
      <c r="O41" s="78">
        <v>10</v>
      </c>
      <c r="P41" s="78">
        <v>0</v>
      </c>
      <c r="Q41" s="78">
        <v>0</v>
      </c>
      <c r="R41" s="78">
        <v>0</v>
      </c>
      <c r="S41" s="78">
        <v>0</v>
      </c>
      <c r="T41" s="78">
        <v>0</v>
      </c>
      <c r="U41" s="78">
        <v>0</v>
      </c>
      <c r="V41" s="79">
        <f t="shared" si="15"/>
        <v>17.3</v>
      </c>
      <c r="W41" s="80">
        <v>37.86</v>
      </c>
      <c r="X41" s="81">
        <v>0</v>
      </c>
      <c r="Y41" s="81">
        <v>11</v>
      </c>
      <c r="Z41" s="81">
        <v>1</v>
      </c>
      <c r="AA41" s="81">
        <v>0</v>
      </c>
      <c r="AB41" s="81">
        <v>0</v>
      </c>
      <c r="AC41" s="81">
        <v>0</v>
      </c>
      <c r="AD41" s="81">
        <v>0</v>
      </c>
      <c r="AE41" s="81">
        <v>0</v>
      </c>
      <c r="AF41" s="82">
        <f t="shared" si="16"/>
        <v>38.86</v>
      </c>
      <c r="AG41" s="83">
        <v>20.38</v>
      </c>
      <c r="AH41" s="84">
        <v>0</v>
      </c>
      <c r="AI41" s="84">
        <v>10</v>
      </c>
      <c r="AJ41" s="84">
        <v>4</v>
      </c>
      <c r="AK41" s="84">
        <v>0</v>
      </c>
      <c r="AL41" s="84">
        <v>2</v>
      </c>
      <c r="AM41" s="84">
        <v>0</v>
      </c>
      <c r="AN41" s="84">
        <v>0</v>
      </c>
      <c r="AO41" s="84">
        <v>6</v>
      </c>
      <c r="AP41" s="85">
        <f t="shared" si="17"/>
        <v>52.379999999999995</v>
      </c>
      <c r="AQ41" s="86">
        <v>21.05</v>
      </c>
      <c r="AR41" s="87">
        <v>0</v>
      </c>
      <c r="AS41" s="87">
        <v>14</v>
      </c>
      <c r="AT41" s="87">
        <v>0</v>
      </c>
      <c r="AU41" s="87">
        <v>0</v>
      </c>
      <c r="AV41" s="87">
        <v>0</v>
      </c>
      <c r="AW41" s="87">
        <v>0</v>
      </c>
      <c r="AX41" s="87">
        <v>0</v>
      </c>
      <c r="AY41" s="87">
        <v>0</v>
      </c>
      <c r="AZ41" s="88">
        <f t="shared" si="18"/>
        <v>21.05</v>
      </c>
      <c r="BA41" s="1"/>
      <c r="BB41" s="189">
        <f t="shared" si="19"/>
        <v>0.43089975440946643</v>
      </c>
      <c r="BC41" s="90">
        <f t="shared" si="20"/>
        <v>0.6653179190751445</v>
      </c>
      <c r="BD41" s="90">
        <f t="shared" si="21"/>
        <v>0.6093669583118888</v>
      </c>
      <c r="BE41" s="90">
        <f t="shared" si="22"/>
        <v>0.2924780450553647</v>
      </c>
      <c r="BF41" s="90">
        <f t="shared" si="23"/>
        <v>0.7933491686460807</v>
      </c>
      <c r="BG41" s="91">
        <f t="shared" si="24"/>
        <v>2.791411845497945</v>
      </c>
      <c r="BH41" s="92">
        <f t="shared" si="25"/>
        <v>0.5691936853800741</v>
      </c>
      <c r="BI41" s="203">
        <f t="shared" si="26"/>
        <v>36</v>
      </c>
      <c r="BK41" s="207">
        <f t="shared" si="13"/>
        <v>174.38</v>
      </c>
    </row>
    <row r="42" spans="1:63" ht="12.75" customHeight="1">
      <c r="A42" s="72">
        <v>37</v>
      </c>
      <c r="B42" s="73" t="s">
        <v>41</v>
      </c>
      <c r="C42" s="74">
        <v>26.9</v>
      </c>
      <c r="D42" s="75">
        <v>0</v>
      </c>
      <c r="E42" s="75">
        <v>9</v>
      </c>
      <c r="F42" s="75">
        <v>4</v>
      </c>
      <c r="G42" s="75">
        <v>1</v>
      </c>
      <c r="H42" s="75">
        <v>0</v>
      </c>
      <c r="I42" s="75">
        <v>0</v>
      </c>
      <c r="J42" s="75">
        <v>0</v>
      </c>
      <c r="K42" s="75">
        <v>0</v>
      </c>
      <c r="L42" s="76">
        <f t="shared" si="14"/>
        <v>32.9</v>
      </c>
      <c r="M42" s="77">
        <v>19.06</v>
      </c>
      <c r="N42" s="78">
        <v>0</v>
      </c>
      <c r="O42" s="78">
        <v>8</v>
      </c>
      <c r="P42" s="78">
        <v>2</v>
      </c>
      <c r="Q42" s="78">
        <v>0</v>
      </c>
      <c r="R42" s="78">
        <v>0</v>
      </c>
      <c r="S42" s="78">
        <v>0</v>
      </c>
      <c r="T42" s="78">
        <v>0</v>
      </c>
      <c r="U42" s="78">
        <v>0</v>
      </c>
      <c r="V42" s="79">
        <f t="shared" si="15"/>
        <v>21.06</v>
      </c>
      <c r="W42" s="80">
        <v>41.81</v>
      </c>
      <c r="X42" s="81">
        <v>0</v>
      </c>
      <c r="Y42" s="81">
        <v>9</v>
      </c>
      <c r="Z42" s="81">
        <v>3</v>
      </c>
      <c r="AA42" s="81">
        <v>0</v>
      </c>
      <c r="AB42" s="81">
        <v>0</v>
      </c>
      <c r="AC42" s="81">
        <v>0</v>
      </c>
      <c r="AD42" s="81">
        <v>0</v>
      </c>
      <c r="AE42" s="81">
        <v>0</v>
      </c>
      <c r="AF42" s="82">
        <f t="shared" si="16"/>
        <v>44.81</v>
      </c>
      <c r="AG42" s="83">
        <v>17.07</v>
      </c>
      <c r="AH42" s="84">
        <v>0</v>
      </c>
      <c r="AI42" s="84">
        <v>4</v>
      </c>
      <c r="AJ42" s="84">
        <v>8</v>
      </c>
      <c r="AK42" s="84">
        <v>0</v>
      </c>
      <c r="AL42" s="84">
        <v>4</v>
      </c>
      <c r="AM42" s="84">
        <v>0</v>
      </c>
      <c r="AN42" s="84">
        <v>0</v>
      </c>
      <c r="AO42" s="84">
        <v>0</v>
      </c>
      <c r="AP42" s="85">
        <f t="shared" si="17"/>
        <v>45.07</v>
      </c>
      <c r="AQ42" s="86">
        <v>18.22</v>
      </c>
      <c r="AR42" s="87">
        <v>0</v>
      </c>
      <c r="AS42" s="87">
        <v>11</v>
      </c>
      <c r="AT42" s="87">
        <v>3</v>
      </c>
      <c r="AU42" s="87">
        <v>0</v>
      </c>
      <c r="AV42" s="87">
        <v>0</v>
      </c>
      <c r="AW42" s="87">
        <v>0</v>
      </c>
      <c r="AX42" s="87">
        <v>0</v>
      </c>
      <c r="AY42" s="87">
        <v>0</v>
      </c>
      <c r="AZ42" s="88">
        <f t="shared" si="18"/>
        <v>21.22</v>
      </c>
      <c r="BA42" s="1"/>
      <c r="BB42" s="189">
        <f t="shared" si="19"/>
        <v>0.5866261398176292</v>
      </c>
      <c r="BC42" s="90">
        <f t="shared" si="20"/>
        <v>0.5465337132003799</v>
      </c>
      <c r="BD42" s="90">
        <f t="shared" si="21"/>
        <v>0.528453470207543</v>
      </c>
      <c r="BE42" s="90">
        <f t="shared" si="22"/>
        <v>0.3399156867095629</v>
      </c>
      <c r="BF42" s="90">
        <f t="shared" si="23"/>
        <v>0.7869934024505184</v>
      </c>
      <c r="BG42" s="91">
        <f t="shared" si="24"/>
        <v>2.7885224123856336</v>
      </c>
      <c r="BH42" s="92">
        <f t="shared" si="25"/>
        <v>0.5686045042871771</v>
      </c>
      <c r="BI42" s="203">
        <f t="shared" si="26"/>
        <v>37</v>
      </c>
      <c r="BK42" s="207">
        <f t="shared" si="13"/>
        <v>165.06</v>
      </c>
    </row>
    <row r="43" spans="1:63" ht="12.75" customHeight="1">
      <c r="A43" s="72">
        <v>38</v>
      </c>
      <c r="B43" s="73" t="s">
        <v>63</v>
      </c>
      <c r="C43" s="74">
        <v>24.17</v>
      </c>
      <c r="D43" s="75">
        <v>0</v>
      </c>
      <c r="E43" s="75">
        <v>5</v>
      </c>
      <c r="F43" s="75">
        <v>9</v>
      </c>
      <c r="G43" s="75">
        <v>0</v>
      </c>
      <c r="H43" s="75">
        <v>0</v>
      </c>
      <c r="I43" s="75">
        <v>0</v>
      </c>
      <c r="J43" s="75">
        <v>0</v>
      </c>
      <c r="K43" s="75">
        <v>0</v>
      </c>
      <c r="L43" s="76">
        <f t="shared" si="14"/>
        <v>33.17</v>
      </c>
      <c r="M43" s="77">
        <v>17.12</v>
      </c>
      <c r="N43" s="78">
        <v>0</v>
      </c>
      <c r="O43" s="78">
        <v>8</v>
      </c>
      <c r="P43" s="78">
        <v>2</v>
      </c>
      <c r="Q43" s="78">
        <v>0</v>
      </c>
      <c r="R43" s="78">
        <v>0</v>
      </c>
      <c r="S43" s="78">
        <v>0</v>
      </c>
      <c r="T43" s="78">
        <v>0</v>
      </c>
      <c r="U43" s="78">
        <v>0</v>
      </c>
      <c r="V43" s="79">
        <f t="shared" si="15"/>
        <v>19.12</v>
      </c>
      <c r="W43" s="80">
        <v>33.72</v>
      </c>
      <c r="X43" s="81">
        <v>0</v>
      </c>
      <c r="Y43" s="81">
        <v>7</v>
      </c>
      <c r="Z43" s="81">
        <v>2</v>
      </c>
      <c r="AA43" s="81">
        <v>3</v>
      </c>
      <c r="AB43" s="81">
        <v>0</v>
      </c>
      <c r="AC43" s="81">
        <v>0</v>
      </c>
      <c r="AD43" s="81">
        <v>0</v>
      </c>
      <c r="AE43" s="81">
        <v>0</v>
      </c>
      <c r="AF43" s="82">
        <f t="shared" si="16"/>
        <v>41.72</v>
      </c>
      <c r="AG43" s="83">
        <v>14.09</v>
      </c>
      <c r="AH43" s="84">
        <v>0</v>
      </c>
      <c r="AI43" s="84">
        <v>12</v>
      </c>
      <c r="AJ43" s="84">
        <v>2</v>
      </c>
      <c r="AK43" s="84">
        <v>0</v>
      </c>
      <c r="AL43" s="84">
        <v>2</v>
      </c>
      <c r="AM43" s="84">
        <v>0</v>
      </c>
      <c r="AN43" s="84">
        <v>0</v>
      </c>
      <c r="AO43" s="84">
        <v>6</v>
      </c>
      <c r="AP43" s="85">
        <f t="shared" si="17"/>
        <v>44.09</v>
      </c>
      <c r="AQ43" s="86">
        <v>20.17</v>
      </c>
      <c r="AR43" s="87">
        <v>0</v>
      </c>
      <c r="AS43" s="87">
        <v>8</v>
      </c>
      <c r="AT43" s="87">
        <v>6</v>
      </c>
      <c r="AU43" s="87">
        <v>0</v>
      </c>
      <c r="AV43" s="87">
        <v>0</v>
      </c>
      <c r="AW43" s="87">
        <v>0</v>
      </c>
      <c r="AX43" s="87">
        <v>0</v>
      </c>
      <c r="AY43" s="87">
        <v>0</v>
      </c>
      <c r="AZ43" s="88">
        <f t="shared" si="18"/>
        <v>26.17</v>
      </c>
      <c r="BA43" s="1"/>
      <c r="BB43" s="189">
        <f t="shared" si="19"/>
        <v>0.5818510702441966</v>
      </c>
      <c r="BC43" s="90">
        <f t="shared" si="20"/>
        <v>0.6019874476987447</v>
      </c>
      <c r="BD43" s="90">
        <f t="shared" si="21"/>
        <v>0.5675934803451582</v>
      </c>
      <c r="BE43" s="90">
        <f t="shared" si="22"/>
        <v>0.3474710818779768</v>
      </c>
      <c r="BF43" s="90">
        <f t="shared" si="23"/>
        <v>0.638135269392434</v>
      </c>
      <c r="BG43" s="91">
        <f t="shared" si="24"/>
        <v>2.73703834955851</v>
      </c>
      <c r="BH43" s="92">
        <f t="shared" si="25"/>
        <v>0.5581064462861077</v>
      </c>
      <c r="BI43" s="203">
        <f t="shared" si="26"/>
        <v>38</v>
      </c>
      <c r="BK43" s="207">
        <f t="shared" si="13"/>
        <v>164.27000000000004</v>
      </c>
    </row>
    <row r="44" spans="1:63" ht="12.75" customHeight="1">
      <c r="A44" s="72">
        <v>39</v>
      </c>
      <c r="B44" s="73" t="s">
        <v>86</v>
      </c>
      <c r="C44" s="74">
        <v>15.39</v>
      </c>
      <c r="D44" s="75">
        <v>0</v>
      </c>
      <c r="E44" s="75">
        <v>3</v>
      </c>
      <c r="F44" s="75">
        <v>6</v>
      </c>
      <c r="G44" s="75">
        <v>5</v>
      </c>
      <c r="H44" s="75">
        <v>0</v>
      </c>
      <c r="I44" s="75">
        <v>0</v>
      </c>
      <c r="J44" s="75">
        <v>0</v>
      </c>
      <c r="K44" s="75">
        <v>4</v>
      </c>
      <c r="L44" s="76">
        <f t="shared" si="14"/>
        <v>43.39</v>
      </c>
      <c r="M44" s="77">
        <v>13.64</v>
      </c>
      <c r="N44" s="78">
        <v>0</v>
      </c>
      <c r="O44" s="78">
        <v>6</v>
      </c>
      <c r="P44" s="78">
        <v>4</v>
      </c>
      <c r="Q44" s="78">
        <v>0</v>
      </c>
      <c r="R44" s="78">
        <v>0</v>
      </c>
      <c r="S44" s="78">
        <v>0</v>
      </c>
      <c r="T44" s="78">
        <v>0</v>
      </c>
      <c r="U44" s="78">
        <v>0</v>
      </c>
      <c r="V44" s="79">
        <f t="shared" si="15"/>
        <v>17.64</v>
      </c>
      <c r="W44" s="80">
        <v>30.55</v>
      </c>
      <c r="X44" s="81">
        <v>0</v>
      </c>
      <c r="Y44" s="81">
        <v>4</v>
      </c>
      <c r="Z44" s="81">
        <v>5</v>
      </c>
      <c r="AA44" s="81">
        <v>1</v>
      </c>
      <c r="AB44" s="81">
        <v>2</v>
      </c>
      <c r="AC44" s="81">
        <v>0</v>
      </c>
      <c r="AD44" s="81">
        <v>0</v>
      </c>
      <c r="AE44" s="81">
        <v>0</v>
      </c>
      <c r="AF44" s="82">
        <f t="shared" si="16"/>
        <v>47.55</v>
      </c>
      <c r="AG44" s="83">
        <v>21.29</v>
      </c>
      <c r="AH44" s="84">
        <v>0</v>
      </c>
      <c r="AI44" s="84">
        <v>1</v>
      </c>
      <c r="AJ44" s="84">
        <v>7</v>
      </c>
      <c r="AK44" s="84">
        <v>8</v>
      </c>
      <c r="AL44" s="84">
        <v>0</v>
      </c>
      <c r="AM44" s="84">
        <v>0</v>
      </c>
      <c r="AN44" s="84">
        <v>0</v>
      </c>
      <c r="AO44" s="84">
        <v>0</v>
      </c>
      <c r="AP44" s="85">
        <f t="shared" si="17"/>
        <v>44.29</v>
      </c>
      <c r="AQ44" s="86">
        <v>16.35</v>
      </c>
      <c r="AR44" s="87">
        <v>0</v>
      </c>
      <c r="AS44" s="87">
        <v>9</v>
      </c>
      <c r="AT44" s="87">
        <v>5</v>
      </c>
      <c r="AU44" s="87">
        <v>0</v>
      </c>
      <c r="AV44" s="87">
        <v>0</v>
      </c>
      <c r="AW44" s="87">
        <v>0</v>
      </c>
      <c r="AX44" s="87">
        <v>0</v>
      </c>
      <c r="AY44" s="87">
        <v>0</v>
      </c>
      <c r="AZ44" s="88">
        <f t="shared" si="18"/>
        <v>21.35</v>
      </c>
      <c r="BA44" s="1"/>
      <c r="BB44" s="189">
        <f t="shared" si="19"/>
        <v>0.44480294998847664</v>
      </c>
      <c r="BC44" s="90">
        <f t="shared" si="20"/>
        <v>0.6524943310657596</v>
      </c>
      <c r="BD44" s="90">
        <f t="shared" si="21"/>
        <v>0.49800210304942166</v>
      </c>
      <c r="BE44" s="90">
        <f t="shared" si="22"/>
        <v>0.3459020094829533</v>
      </c>
      <c r="BF44" s="90">
        <f t="shared" si="23"/>
        <v>0.7822014051522247</v>
      </c>
      <c r="BG44" s="91">
        <f t="shared" si="24"/>
        <v>2.723402798738836</v>
      </c>
      <c r="BH44" s="92">
        <f t="shared" si="25"/>
        <v>0.5553260362811294</v>
      </c>
      <c r="BI44" s="203">
        <f t="shared" si="26"/>
        <v>39</v>
      </c>
      <c r="BK44" s="207">
        <f t="shared" si="13"/>
        <v>174.22</v>
      </c>
    </row>
    <row r="45" spans="1:63" ht="12.75" customHeight="1">
      <c r="A45" s="72">
        <v>40</v>
      </c>
      <c r="B45" s="73" t="s">
        <v>83</v>
      </c>
      <c r="C45" s="74">
        <v>23.32</v>
      </c>
      <c r="D45" s="75">
        <v>0</v>
      </c>
      <c r="E45" s="75">
        <v>3</v>
      </c>
      <c r="F45" s="75">
        <v>8</v>
      </c>
      <c r="G45" s="75">
        <v>3</v>
      </c>
      <c r="H45" s="75">
        <v>0</v>
      </c>
      <c r="I45" s="75">
        <v>0</v>
      </c>
      <c r="J45" s="75">
        <v>0</v>
      </c>
      <c r="K45" s="75">
        <v>0</v>
      </c>
      <c r="L45" s="76">
        <f t="shared" si="14"/>
        <v>37.32</v>
      </c>
      <c r="M45" s="77">
        <v>22.24</v>
      </c>
      <c r="N45" s="78">
        <v>0</v>
      </c>
      <c r="O45" s="78">
        <v>8</v>
      </c>
      <c r="P45" s="78">
        <v>1</v>
      </c>
      <c r="Q45" s="78">
        <v>0</v>
      </c>
      <c r="R45" s="78">
        <v>1</v>
      </c>
      <c r="S45" s="78">
        <v>0</v>
      </c>
      <c r="T45" s="78">
        <v>0</v>
      </c>
      <c r="U45" s="78">
        <v>0</v>
      </c>
      <c r="V45" s="79">
        <f t="shared" si="15"/>
        <v>28.24</v>
      </c>
      <c r="W45" s="80">
        <v>40.51</v>
      </c>
      <c r="X45" s="81">
        <v>0</v>
      </c>
      <c r="Y45" s="81">
        <v>7</v>
      </c>
      <c r="Z45" s="81">
        <v>4</v>
      </c>
      <c r="AA45" s="81">
        <v>0</v>
      </c>
      <c r="AB45" s="81">
        <v>1</v>
      </c>
      <c r="AC45" s="81">
        <v>0</v>
      </c>
      <c r="AD45" s="81">
        <v>0</v>
      </c>
      <c r="AE45" s="81">
        <v>0</v>
      </c>
      <c r="AF45" s="82">
        <f t="shared" si="16"/>
        <v>49.51</v>
      </c>
      <c r="AG45" s="83">
        <v>18.51</v>
      </c>
      <c r="AH45" s="84">
        <v>0</v>
      </c>
      <c r="AI45" s="84">
        <v>12</v>
      </c>
      <c r="AJ45" s="84">
        <v>3</v>
      </c>
      <c r="AK45" s="84">
        <v>1</v>
      </c>
      <c r="AL45" s="84">
        <v>0</v>
      </c>
      <c r="AM45" s="84">
        <v>0</v>
      </c>
      <c r="AN45" s="84">
        <v>0</v>
      </c>
      <c r="AO45" s="84">
        <v>0</v>
      </c>
      <c r="AP45" s="85">
        <f t="shared" si="17"/>
        <v>23.51</v>
      </c>
      <c r="AQ45" s="86">
        <v>23.76</v>
      </c>
      <c r="AR45" s="87">
        <v>0</v>
      </c>
      <c r="AS45" s="87">
        <v>12</v>
      </c>
      <c r="AT45" s="87">
        <v>2</v>
      </c>
      <c r="AU45" s="87">
        <v>0</v>
      </c>
      <c r="AV45" s="87">
        <v>0</v>
      </c>
      <c r="AW45" s="87">
        <v>0</v>
      </c>
      <c r="AX45" s="87">
        <v>0</v>
      </c>
      <c r="AY45" s="87">
        <v>0</v>
      </c>
      <c r="AZ45" s="88">
        <f t="shared" si="18"/>
        <v>25.76</v>
      </c>
      <c r="BA45" s="1"/>
      <c r="BB45" s="189">
        <f t="shared" si="19"/>
        <v>0.5171489817792069</v>
      </c>
      <c r="BC45" s="90">
        <f t="shared" si="20"/>
        <v>0.40757790368271957</v>
      </c>
      <c r="BD45" s="90">
        <f t="shared" si="21"/>
        <v>0.4782872147041002</v>
      </c>
      <c r="BE45" s="90">
        <f t="shared" si="22"/>
        <v>0.6516376010208421</v>
      </c>
      <c r="BF45" s="90">
        <f t="shared" si="23"/>
        <v>0.6482919254658385</v>
      </c>
      <c r="BG45" s="91">
        <f t="shared" si="24"/>
        <v>2.7029436266527074</v>
      </c>
      <c r="BH45" s="92">
        <f t="shared" si="25"/>
        <v>0.5511542292515396</v>
      </c>
      <c r="BI45" s="203">
        <f t="shared" si="26"/>
        <v>40</v>
      </c>
      <c r="BK45" s="207">
        <f t="shared" si="13"/>
        <v>164.33999999999997</v>
      </c>
    </row>
    <row r="46" spans="1:63" ht="12.75" customHeight="1">
      <c r="A46" s="72">
        <v>41</v>
      </c>
      <c r="B46" s="73" t="s">
        <v>42</v>
      </c>
      <c r="C46" s="74">
        <v>24.73</v>
      </c>
      <c r="D46" s="75">
        <v>0</v>
      </c>
      <c r="E46" s="75">
        <v>6</v>
      </c>
      <c r="F46" s="75">
        <v>7</v>
      </c>
      <c r="G46" s="75">
        <v>1</v>
      </c>
      <c r="H46" s="75">
        <v>0</v>
      </c>
      <c r="I46" s="75">
        <v>0</v>
      </c>
      <c r="J46" s="75">
        <v>0</v>
      </c>
      <c r="K46" s="75">
        <v>0</v>
      </c>
      <c r="L46" s="76">
        <f t="shared" si="14"/>
        <v>33.730000000000004</v>
      </c>
      <c r="M46" s="77">
        <v>15.7</v>
      </c>
      <c r="N46" s="78">
        <v>0</v>
      </c>
      <c r="O46" s="78">
        <v>9</v>
      </c>
      <c r="P46" s="78">
        <v>1</v>
      </c>
      <c r="Q46" s="78">
        <v>0</v>
      </c>
      <c r="R46" s="78">
        <v>0</v>
      </c>
      <c r="S46" s="78">
        <v>0</v>
      </c>
      <c r="T46" s="78">
        <v>0</v>
      </c>
      <c r="U46" s="78">
        <v>0</v>
      </c>
      <c r="V46" s="79">
        <f t="shared" si="15"/>
        <v>16.7</v>
      </c>
      <c r="W46" s="80">
        <v>41.3</v>
      </c>
      <c r="X46" s="81">
        <v>0</v>
      </c>
      <c r="Y46" s="81">
        <v>9</v>
      </c>
      <c r="Z46" s="81">
        <v>0</v>
      </c>
      <c r="AA46" s="81">
        <v>0</v>
      </c>
      <c r="AB46" s="81">
        <v>3</v>
      </c>
      <c r="AC46" s="81">
        <v>0</v>
      </c>
      <c r="AD46" s="81">
        <v>0</v>
      </c>
      <c r="AE46" s="81">
        <v>2</v>
      </c>
      <c r="AF46" s="82">
        <f t="shared" si="16"/>
        <v>62.3</v>
      </c>
      <c r="AG46" s="83">
        <v>21.99</v>
      </c>
      <c r="AH46" s="84">
        <v>0</v>
      </c>
      <c r="AI46" s="84">
        <v>9</v>
      </c>
      <c r="AJ46" s="84">
        <v>5</v>
      </c>
      <c r="AK46" s="84">
        <v>2</v>
      </c>
      <c r="AL46" s="84">
        <v>0</v>
      </c>
      <c r="AM46" s="84">
        <v>0</v>
      </c>
      <c r="AN46" s="84">
        <v>0</v>
      </c>
      <c r="AO46" s="84">
        <v>0</v>
      </c>
      <c r="AP46" s="85">
        <f t="shared" si="17"/>
        <v>30.99</v>
      </c>
      <c r="AQ46" s="86">
        <v>25.32</v>
      </c>
      <c r="AR46" s="87">
        <v>0</v>
      </c>
      <c r="AS46" s="87">
        <v>9</v>
      </c>
      <c r="AT46" s="87">
        <v>4</v>
      </c>
      <c r="AU46" s="87">
        <v>1</v>
      </c>
      <c r="AV46" s="87">
        <v>0</v>
      </c>
      <c r="AW46" s="87">
        <v>0</v>
      </c>
      <c r="AX46" s="87">
        <v>0</v>
      </c>
      <c r="AY46" s="87">
        <v>0</v>
      </c>
      <c r="AZ46" s="88">
        <f t="shared" si="18"/>
        <v>31.32</v>
      </c>
      <c r="BA46" s="1"/>
      <c r="BB46" s="189">
        <f t="shared" si="19"/>
        <v>0.572190927957308</v>
      </c>
      <c r="BC46" s="90">
        <f t="shared" si="20"/>
        <v>0.6892215568862275</v>
      </c>
      <c r="BD46" s="90">
        <f t="shared" si="21"/>
        <v>0.38009630818619583</v>
      </c>
      <c r="BE46" s="90">
        <f t="shared" si="22"/>
        <v>0.49435301710229107</v>
      </c>
      <c r="BF46" s="90">
        <f t="shared" si="23"/>
        <v>0.533205619412516</v>
      </c>
      <c r="BG46" s="91">
        <f t="shared" si="24"/>
        <v>2.6690674295445387</v>
      </c>
      <c r="BH46" s="92">
        <f t="shared" si="25"/>
        <v>0.5442465715693673</v>
      </c>
      <c r="BI46" s="203">
        <f t="shared" si="26"/>
        <v>41</v>
      </c>
      <c r="BK46" s="207">
        <f t="shared" si="13"/>
        <v>175.04</v>
      </c>
    </row>
    <row r="47" spans="1:63" ht="12.75" customHeight="1">
      <c r="A47" s="72">
        <v>42</v>
      </c>
      <c r="B47" s="73" t="s">
        <v>40</v>
      </c>
      <c r="C47" s="74">
        <v>30.88</v>
      </c>
      <c r="D47" s="75">
        <v>0</v>
      </c>
      <c r="E47" s="75">
        <v>9</v>
      </c>
      <c r="F47" s="75">
        <v>4</v>
      </c>
      <c r="G47" s="75">
        <v>0</v>
      </c>
      <c r="H47" s="75">
        <v>1</v>
      </c>
      <c r="I47" s="75">
        <v>0</v>
      </c>
      <c r="J47" s="75">
        <v>0</v>
      </c>
      <c r="K47" s="75">
        <v>0</v>
      </c>
      <c r="L47" s="76">
        <f t="shared" si="14"/>
        <v>39.879999999999995</v>
      </c>
      <c r="M47" s="77">
        <v>27.95</v>
      </c>
      <c r="N47" s="78">
        <v>0</v>
      </c>
      <c r="O47" s="78">
        <v>10</v>
      </c>
      <c r="P47" s="78">
        <v>0</v>
      </c>
      <c r="Q47" s="78">
        <v>0</v>
      </c>
      <c r="R47" s="78">
        <v>0</v>
      </c>
      <c r="S47" s="78">
        <v>0</v>
      </c>
      <c r="T47" s="78">
        <v>0</v>
      </c>
      <c r="U47" s="78">
        <v>0</v>
      </c>
      <c r="V47" s="79">
        <f t="shared" si="15"/>
        <v>27.95</v>
      </c>
      <c r="W47" s="80">
        <v>45.02</v>
      </c>
      <c r="X47" s="81">
        <v>0</v>
      </c>
      <c r="Y47" s="81">
        <v>12</v>
      </c>
      <c r="Z47" s="81">
        <v>0</v>
      </c>
      <c r="AA47" s="81">
        <v>0</v>
      </c>
      <c r="AB47" s="81">
        <v>0</v>
      </c>
      <c r="AC47" s="81">
        <v>0</v>
      </c>
      <c r="AD47" s="81">
        <v>0</v>
      </c>
      <c r="AE47" s="81">
        <v>0</v>
      </c>
      <c r="AF47" s="82">
        <f t="shared" si="16"/>
        <v>45.02</v>
      </c>
      <c r="AG47" s="83">
        <v>12</v>
      </c>
      <c r="AH47" s="84">
        <v>0</v>
      </c>
      <c r="AI47" s="84">
        <v>5</v>
      </c>
      <c r="AJ47" s="84">
        <v>10</v>
      </c>
      <c r="AK47" s="84">
        <v>1</v>
      </c>
      <c r="AL47" s="84">
        <v>0</v>
      </c>
      <c r="AM47" s="84">
        <v>0</v>
      </c>
      <c r="AN47" s="84">
        <v>0</v>
      </c>
      <c r="AO47" s="84">
        <v>0</v>
      </c>
      <c r="AP47" s="85">
        <f t="shared" si="17"/>
        <v>24</v>
      </c>
      <c r="AQ47" s="86">
        <v>21.75</v>
      </c>
      <c r="AR47" s="87">
        <v>0</v>
      </c>
      <c r="AS47" s="87">
        <v>5</v>
      </c>
      <c r="AT47" s="87">
        <v>8</v>
      </c>
      <c r="AU47" s="87">
        <v>1</v>
      </c>
      <c r="AV47" s="87">
        <v>0</v>
      </c>
      <c r="AW47" s="87">
        <v>0</v>
      </c>
      <c r="AX47" s="87">
        <v>0</v>
      </c>
      <c r="AY47" s="87">
        <v>0</v>
      </c>
      <c r="AZ47" s="88">
        <f t="shared" si="18"/>
        <v>31.75</v>
      </c>
      <c r="BA47" s="1"/>
      <c r="BB47" s="189">
        <f t="shared" si="19"/>
        <v>0.4839518555667002</v>
      </c>
      <c r="BC47" s="90">
        <f t="shared" si="20"/>
        <v>0.4118067978533095</v>
      </c>
      <c r="BD47" s="90">
        <f t="shared" si="21"/>
        <v>0.5259884495779653</v>
      </c>
      <c r="BE47" s="90">
        <f t="shared" si="22"/>
        <v>0.6383333333333333</v>
      </c>
      <c r="BF47" s="90">
        <f t="shared" si="23"/>
        <v>0.525984251968504</v>
      </c>
      <c r="BG47" s="91">
        <f t="shared" si="24"/>
        <v>2.586064688299812</v>
      </c>
      <c r="BH47" s="92">
        <f t="shared" si="25"/>
        <v>0.5273215749007705</v>
      </c>
      <c r="BI47" s="203">
        <f t="shared" si="26"/>
        <v>42</v>
      </c>
      <c r="BK47" s="207">
        <f t="shared" si="13"/>
        <v>168.6</v>
      </c>
    </row>
    <row r="48" spans="1:63" ht="12.75" customHeight="1">
      <c r="A48" s="72">
        <v>43</v>
      </c>
      <c r="B48" s="73" t="s">
        <v>46</v>
      </c>
      <c r="C48" s="74">
        <v>22.43</v>
      </c>
      <c r="D48" s="75">
        <v>0</v>
      </c>
      <c r="E48" s="75">
        <v>5</v>
      </c>
      <c r="F48" s="75">
        <v>7</v>
      </c>
      <c r="G48" s="75">
        <v>1</v>
      </c>
      <c r="H48" s="75">
        <v>1</v>
      </c>
      <c r="I48" s="75">
        <v>0</v>
      </c>
      <c r="J48" s="75">
        <v>0</v>
      </c>
      <c r="K48" s="75">
        <v>0</v>
      </c>
      <c r="L48" s="76">
        <f t="shared" si="14"/>
        <v>36.43</v>
      </c>
      <c r="M48" s="77">
        <v>18.37</v>
      </c>
      <c r="N48" s="78">
        <v>0</v>
      </c>
      <c r="O48" s="78">
        <v>6</v>
      </c>
      <c r="P48" s="78">
        <v>4</v>
      </c>
      <c r="Q48" s="78">
        <v>0</v>
      </c>
      <c r="R48" s="78">
        <v>0</v>
      </c>
      <c r="S48" s="78">
        <v>0</v>
      </c>
      <c r="T48" s="78">
        <v>0</v>
      </c>
      <c r="U48" s="78">
        <v>0</v>
      </c>
      <c r="V48" s="79">
        <f t="shared" si="15"/>
        <v>22.37</v>
      </c>
      <c r="W48" s="80">
        <v>41.29</v>
      </c>
      <c r="X48" s="81">
        <v>0</v>
      </c>
      <c r="Y48" s="81">
        <v>10</v>
      </c>
      <c r="Z48" s="81">
        <v>1</v>
      </c>
      <c r="AA48" s="81">
        <v>0</v>
      </c>
      <c r="AB48" s="81">
        <v>1</v>
      </c>
      <c r="AC48" s="81">
        <v>0</v>
      </c>
      <c r="AD48" s="81">
        <v>0</v>
      </c>
      <c r="AE48" s="81">
        <v>0</v>
      </c>
      <c r="AF48" s="82">
        <f t="shared" si="16"/>
        <v>47.29</v>
      </c>
      <c r="AG48" s="83">
        <v>20.4</v>
      </c>
      <c r="AH48" s="84">
        <v>0</v>
      </c>
      <c r="AI48" s="84">
        <v>6</v>
      </c>
      <c r="AJ48" s="84">
        <v>9</v>
      </c>
      <c r="AK48" s="84">
        <v>0</v>
      </c>
      <c r="AL48" s="84">
        <v>1</v>
      </c>
      <c r="AM48" s="84">
        <v>0</v>
      </c>
      <c r="AN48" s="84">
        <v>0</v>
      </c>
      <c r="AO48" s="84">
        <v>6</v>
      </c>
      <c r="AP48" s="85">
        <f t="shared" si="17"/>
        <v>52.4</v>
      </c>
      <c r="AQ48" s="86">
        <v>21.97</v>
      </c>
      <c r="AR48" s="87">
        <v>0</v>
      </c>
      <c r="AS48" s="87">
        <v>9</v>
      </c>
      <c r="AT48" s="87">
        <v>5</v>
      </c>
      <c r="AU48" s="87">
        <v>0</v>
      </c>
      <c r="AV48" s="87">
        <v>0</v>
      </c>
      <c r="AW48" s="87">
        <v>0</v>
      </c>
      <c r="AX48" s="87">
        <v>0</v>
      </c>
      <c r="AY48" s="87">
        <v>0</v>
      </c>
      <c r="AZ48" s="88">
        <f t="shared" si="18"/>
        <v>26.97</v>
      </c>
      <c r="BA48" s="1"/>
      <c r="BB48" s="189">
        <f t="shared" si="19"/>
        <v>0.5297831457589899</v>
      </c>
      <c r="BC48" s="90">
        <f t="shared" si="20"/>
        <v>0.51452838623156</v>
      </c>
      <c r="BD48" s="90">
        <f t="shared" si="21"/>
        <v>0.5007401141890463</v>
      </c>
      <c r="BE48" s="90">
        <f t="shared" si="22"/>
        <v>0.2923664122137405</v>
      </c>
      <c r="BF48" s="90">
        <f t="shared" si="23"/>
        <v>0.6192065257693734</v>
      </c>
      <c r="BG48" s="91">
        <f t="shared" si="24"/>
        <v>2.45662458416271</v>
      </c>
      <c r="BH48" s="92">
        <f t="shared" si="25"/>
        <v>0.5009275872028945</v>
      </c>
      <c r="BI48" s="203">
        <f t="shared" si="26"/>
        <v>43</v>
      </c>
      <c r="BK48" s="207">
        <f t="shared" si="13"/>
        <v>185.46</v>
      </c>
    </row>
    <row r="49" spans="1:63" ht="12.75" customHeight="1">
      <c r="A49" s="72">
        <v>44</v>
      </c>
      <c r="B49" s="73" t="s">
        <v>71</v>
      </c>
      <c r="C49" s="74">
        <v>26.88</v>
      </c>
      <c r="D49" s="75">
        <v>0</v>
      </c>
      <c r="E49" s="75">
        <v>4</v>
      </c>
      <c r="F49" s="75">
        <v>10</v>
      </c>
      <c r="G49" s="75">
        <v>0</v>
      </c>
      <c r="H49" s="75">
        <v>0</v>
      </c>
      <c r="I49" s="75">
        <v>0</v>
      </c>
      <c r="J49" s="75">
        <v>0</v>
      </c>
      <c r="K49" s="75">
        <v>0</v>
      </c>
      <c r="L49" s="76">
        <f t="shared" si="14"/>
        <v>36.879999999999995</v>
      </c>
      <c r="M49" s="77">
        <v>21.63</v>
      </c>
      <c r="N49" s="78">
        <v>0</v>
      </c>
      <c r="O49" s="78">
        <v>8</v>
      </c>
      <c r="P49" s="78">
        <v>2</v>
      </c>
      <c r="Q49" s="78">
        <v>0</v>
      </c>
      <c r="R49" s="78">
        <v>0</v>
      </c>
      <c r="S49" s="78">
        <v>0</v>
      </c>
      <c r="T49" s="78">
        <v>0</v>
      </c>
      <c r="U49" s="78">
        <v>0</v>
      </c>
      <c r="V49" s="79">
        <f t="shared" si="15"/>
        <v>23.63</v>
      </c>
      <c r="W49" s="80">
        <v>43.78</v>
      </c>
      <c r="X49" s="81">
        <v>0</v>
      </c>
      <c r="Y49" s="81">
        <v>10</v>
      </c>
      <c r="Z49" s="81">
        <v>0</v>
      </c>
      <c r="AA49" s="81">
        <v>0</v>
      </c>
      <c r="AB49" s="81">
        <v>2</v>
      </c>
      <c r="AC49" s="81">
        <v>0</v>
      </c>
      <c r="AD49" s="81">
        <v>0</v>
      </c>
      <c r="AE49" s="81">
        <v>0</v>
      </c>
      <c r="AF49" s="82">
        <f t="shared" si="16"/>
        <v>53.78</v>
      </c>
      <c r="AG49" s="83">
        <v>23.2</v>
      </c>
      <c r="AH49" s="84">
        <v>0</v>
      </c>
      <c r="AI49" s="84">
        <v>5</v>
      </c>
      <c r="AJ49" s="84">
        <v>10</v>
      </c>
      <c r="AK49" s="84">
        <v>1</v>
      </c>
      <c r="AL49" s="84">
        <v>0</v>
      </c>
      <c r="AM49" s="84">
        <v>0</v>
      </c>
      <c r="AN49" s="84">
        <v>0</v>
      </c>
      <c r="AO49" s="84">
        <v>0</v>
      </c>
      <c r="AP49" s="85">
        <f t="shared" si="17"/>
        <v>35.2</v>
      </c>
      <c r="AQ49" s="86">
        <v>28.46</v>
      </c>
      <c r="AR49" s="87">
        <v>0</v>
      </c>
      <c r="AS49" s="87">
        <v>13</v>
      </c>
      <c r="AT49" s="87">
        <v>1</v>
      </c>
      <c r="AU49" s="87">
        <v>0</v>
      </c>
      <c r="AV49" s="87">
        <v>0</v>
      </c>
      <c r="AW49" s="87">
        <v>0</v>
      </c>
      <c r="AX49" s="87">
        <v>0</v>
      </c>
      <c r="AY49" s="87">
        <v>0</v>
      </c>
      <c r="AZ49" s="88">
        <f t="shared" si="18"/>
        <v>29.46</v>
      </c>
      <c r="BA49" s="1"/>
      <c r="BB49" s="189">
        <f t="shared" si="19"/>
        <v>0.5233188720173536</v>
      </c>
      <c r="BC49" s="90">
        <f t="shared" si="20"/>
        <v>0.48709267879813795</v>
      </c>
      <c r="BD49" s="90">
        <f t="shared" si="21"/>
        <v>0.44031238378579396</v>
      </c>
      <c r="BE49" s="90">
        <f t="shared" si="22"/>
        <v>0.4352272727272727</v>
      </c>
      <c r="BF49" s="90">
        <f t="shared" si="23"/>
        <v>0.5668703326544466</v>
      </c>
      <c r="BG49" s="91">
        <f t="shared" si="24"/>
        <v>2.452821539983005</v>
      </c>
      <c r="BH49" s="92">
        <f t="shared" si="25"/>
        <v>0.5001521126931763</v>
      </c>
      <c r="BI49" s="203">
        <f t="shared" si="26"/>
        <v>44</v>
      </c>
      <c r="BK49" s="207">
        <f t="shared" si="13"/>
        <v>178.95000000000002</v>
      </c>
    </row>
    <row r="50" spans="1:63" ht="12.75" customHeight="1">
      <c r="A50" s="72">
        <v>45</v>
      </c>
      <c r="B50" s="73" t="s">
        <v>48</v>
      </c>
      <c r="C50" s="74">
        <v>38.82</v>
      </c>
      <c r="D50" s="75">
        <v>0</v>
      </c>
      <c r="E50" s="75">
        <v>11</v>
      </c>
      <c r="F50" s="75">
        <v>3</v>
      </c>
      <c r="G50" s="75">
        <v>0</v>
      </c>
      <c r="H50" s="75">
        <v>0</v>
      </c>
      <c r="I50" s="75">
        <v>0</v>
      </c>
      <c r="J50" s="75">
        <v>0</v>
      </c>
      <c r="K50" s="75">
        <v>0</v>
      </c>
      <c r="L50" s="76">
        <f t="shared" si="14"/>
        <v>41.82</v>
      </c>
      <c r="M50" s="77">
        <v>21.28</v>
      </c>
      <c r="N50" s="78">
        <v>0</v>
      </c>
      <c r="O50" s="78">
        <v>10</v>
      </c>
      <c r="P50" s="78">
        <v>0</v>
      </c>
      <c r="Q50" s="78">
        <v>0</v>
      </c>
      <c r="R50" s="78">
        <v>0</v>
      </c>
      <c r="S50" s="78">
        <v>0</v>
      </c>
      <c r="T50" s="78">
        <v>0</v>
      </c>
      <c r="U50" s="78">
        <v>0</v>
      </c>
      <c r="V50" s="79">
        <f t="shared" si="15"/>
        <v>21.28</v>
      </c>
      <c r="W50" s="80">
        <v>61.28</v>
      </c>
      <c r="X50" s="81">
        <v>0</v>
      </c>
      <c r="Y50" s="81">
        <v>8</v>
      </c>
      <c r="Z50" s="81">
        <v>3</v>
      </c>
      <c r="AA50" s="81">
        <v>0</v>
      </c>
      <c r="AB50" s="81">
        <v>1</v>
      </c>
      <c r="AC50" s="81">
        <v>0</v>
      </c>
      <c r="AD50" s="81">
        <v>0</v>
      </c>
      <c r="AE50" s="81">
        <v>0</v>
      </c>
      <c r="AF50" s="82">
        <f t="shared" si="16"/>
        <v>69.28</v>
      </c>
      <c r="AG50" s="83">
        <v>26.71</v>
      </c>
      <c r="AH50" s="84">
        <v>0</v>
      </c>
      <c r="AI50" s="84">
        <v>16</v>
      </c>
      <c r="AJ50" s="84">
        <v>0</v>
      </c>
      <c r="AK50" s="84">
        <v>0</v>
      </c>
      <c r="AL50" s="84">
        <v>0</v>
      </c>
      <c r="AM50" s="84">
        <v>0</v>
      </c>
      <c r="AN50" s="84">
        <v>0</v>
      </c>
      <c r="AO50" s="84">
        <v>0</v>
      </c>
      <c r="AP50" s="85">
        <f t="shared" si="17"/>
        <v>26.71</v>
      </c>
      <c r="AQ50" s="86">
        <v>29.91</v>
      </c>
      <c r="AR50" s="87">
        <v>0</v>
      </c>
      <c r="AS50" s="87">
        <v>12</v>
      </c>
      <c r="AT50" s="87">
        <v>2</v>
      </c>
      <c r="AU50" s="87">
        <v>0</v>
      </c>
      <c r="AV50" s="87">
        <v>0</v>
      </c>
      <c r="AW50" s="87">
        <v>0</v>
      </c>
      <c r="AX50" s="87">
        <v>0</v>
      </c>
      <c r="AY50" s="87">
        <v>0</v>
      </c>
      <c r="AZ50" s="88">
        <f t="shared" si="18"/>
        <v>31.91</v>
      </c>
      <c r="BA50" s="1"/>
      <c r="BB50" s="189">
        <f t="shared" si="19"/>
        <v>0.4615016738402678</v>
      </c>
      <c r="BC50" s="90">
        <f t="shared" si="20"/>
        <v>0.5408834586466165</v>
      </c>
      <c r="BD50" s="90">
        <f t="shared" si="21"/>
        <v>0.3418013856812933</v>
      </c>
      <c r="BE50" s="90">
        <f t="shared" si="22"/>
        <v>0.5735679520778735</v>
      </c>
      <c r="BF50" s="90">
        <f t="shared" si="23"/>
        <v>0.5233469131933562</v>
      </c>
      <c r="BG50" s="91">
        <f t="shared" si="24"/>
        <v>2.441101383439407</v>
      </c>
      <c r="BH50" s="92">
        <f t="shared" si="25"/>
        <v>0.4977622686051241</v>
      </c>
      <c r="BI50" s="203">
        <f t="shared" si="26"/>
        <v>45</v>
      </c>
      <c r="BK50" s="207">
        <f t="shared" si="13"/>
        <v>191</v>
      </c>
    </row>
    <row r="51" spans="1:63" ht="12.75" customHeight="1">
      <c r="A51" s="72">
        <v>46</v>
      </c>
      <c r="B51" s="73" t="s">
        <v>64</v>
      </c>
      <c r="C51" s="74">
        <v>36.78</v>
      </c>
      <c r="D51" s="75">
        <v>0</v>
      </c>
      <c r="E51" s="75">
        <v>8</v>
      </c>
      <c r="F51" s="75">
        <v>6</v>
      </c>
      <c r="G51" s="75">
        <v>0</v>
      </c>
      <c r="H51" s="75">
        <v>0</v>
      </c>
      <c r="I51" s="75">
        <v>0</v>
      </c>
      <c r="J51" s="75">
        <v>0</v>
      </c>
      <c r="K51" s="75">
        <v>0</v>
      </c>
      <c r="L51" s="76">
        <f t="shared" si="14"/>
        <v>42.78</v>
      </c>
      <c r="M51" s="77">
        <v>25.94</v>
      </c>
      <c r="N51" s="78">
        <v>0</v>
      </c>
      <c r="O51" s="78">
        <v>10</v>
      </c>
      <c r="P51" s="78">
        <v>0</v>
      </c>
      <c r="Q51" s="78">
        <v>0</v>
      </c>
      <c r="R51" s="78">
        <v>0</v>
      </c>
      <c r="S51" s="78">
        <v>0</v>
      </c>
      <c r="T51" s="78">
        <v>0</v>
      </c>
      <c r="U51" s="78">
        <v>0</v>
      </c>
      <c r="V51" s="79">
        <f t="shared" si="15"/>
        <v>25.94</v>
      </c>
      <c r="W51" s="80">
        <v>52.1</v>
      </c>
      <c r="X51" s="81">
        <v>0</v>
      </c>
      <c r="Y51" s="81">
        <v>12</v>
      </c>
      <c r="Z51" s="81">
        <v>0</v>
      </c>
      <c r="AA51" s="81">
        <v>0</v>
      </c>
      <c r="AB51" s="81">
        <v>0</v>
      </c>
      <c r="AC51" s="81">
        <v>0</v>
      </c>
      <c r="AD51" s="81">
        <v>0</v>
      </c>
      <c r="AE51" s="81">
        <v>0</v>
      </c>
      <c r="AF51" s="82">
        <f t="shared" si="16"/>
        <v>52.1</v>
      </c>
      <c r="AG51" s="83">
        <v>29.52</v>
      </c>
      <c r="AH51" s="84">
        <v>0</v>
      </c>
      <c r="AI51" s="84">
        <v>16</v>
      </c>
      <c r="AJ51" s="84">
        <v>0</v>
      </c>
      <c r="AK51" s="84">
        <v>0</v>
      </c>
      <c r="AL51" s="84">
        <v>0</v>
      </c>
      <c r="AM51" s="84">
        <v>0</v>
      </c>
      <c r="AN51" s="84">
        <v>0</v>
      </c>
      <c r="AO51" s="84">
        <v>0</v>
      </c>
      <c r="AP51" s="85">
        <f t="shared" si="17"/>
        <v>29.52</v>
      </c>
      <c r="AQ51" s="86">
        <v>29.45</v>
      </c>
      <c r="AR51" s="87">
        <v>0</v>
      </c>
      <c r="AS51" s="87">
        <v>14</v>
      </c>
      <c r="AT51" s="87">
        <v>0</v>
      </c>
      <c r="AU51" s="87">
        <v>0</v>
      </c>
      <c r="AV51" s="87">
        <v>0</v>
      </c>
      <c r="AW51" s="87">
        <v>0</v>
      </c>
      <c r="AX51" s="87">
        <v>0</v>
      </c>
      <c r="AY51" s="87">
        <v>0</v>
      </c>
      <c r="AZ51" s="88">
        <f t="shared" si="18"/>
        <v>29.45</v>
      </c>
      <c r="BA51" s="1"/>
      <c r="BB51" s="189">
        <f t="shared" si="19"/>
        <v>0.45114539504441326</v>
      </c>
      <c r="BC51" s="90">
        <f t="shared" si="20"/>
        <v>0.443716268311488</v>
      </c>
      <c r="BD51" s="90">
        <f t="shared" si="21"/>
        <v>0.454510556621881</v>
      </c>
      <c r="BE51" s="90">
        <f t="shared" si="22"/>
        <v>0.518970189701897</v>
      </c>
      <c r="BF51" s="90">
        <f t="shared" si="23"/>
        <v>0.567062818336163</v>
      </c>
      <c r="BG51" s="91">
        <f t="shared" si="24"/>
        <v>2.435405228015842</v>
      </c>
      <c r="BH51" s="92">
        <f t="shared" si="25"/>
        <v>0.4966007718868001</v>
      </c>
      <c r="BI51" s="203">
        <f t="shared" si="26"/>
        <v>46</v>
      </c>
      <c r="BK51" s="207">
        <f t="shared" si="13"/>
        <v>179.79</v>
      </c>
    </row>
    <row r="52" spans="1:63" ht="12.75" customHeight="1">
      <c r="A52" s="72">
        <v>47</v>
      </c>
      <c r="B52" s="73" t="s">
        <v>53</v>
      </c>
      <c r="C52" s="74">
        <v>33.04</v>
      </c>
      <c r="D52" s="75">
        <v>0</v>
      </c>
      <c r="E52" s="75">
        <v>12</v>
      </c>
      <c r="F52" s="75">
        <v>2</v>
      </c>
      <c r="G52" s="75">
        <v>0</v>
      </c>
      <c r="H52" s="75">
        <v>0</v>
      </c>
      <c r="I52" s="75">
        <v>0</v>
      </c>
      <c r="J52" s="75">
        <v>0</v>
      </c>
      <c r="K52" s="75">
        <v>0</v>
      </c>
      <c r="L52" s="76">
        <f t="shared" si="14"/>
        <v>35.04</v>
      </c>
      <c r="M52" s="77">
        <v>22.5</v>
      </c>
      <c r="N52" s="78">
        <v>0</v>
      </c>
      <c r="O52" s="78">
        <v>6</v>
      </c>
      <c r="P52" s="78">
        <v>4</v>
      </c>
      <c r="Q52" s="78">
        <v>0</v>
      </c>
      <c r="R52" s="78">
        <v>0</v>
      </c>
      <c r="S52" s="78">
        <v>0</v>
      </c>
      <c r="T52" s="78">
        <v>0</v>
      </c>
      <c r="U52" s="78">
        <v>0</v>
      </c>
      <c r="V52" s="79">
        <f t="shared" si="15"/>
        <v>26.5</v>
      </c>
      <c r="W52" s="80">
        <v>45.73</v>
      </c>
      <c r="X52" s="81">
        <v>0</v>
      </c>
      <c r="Y52" s="81">
        <v>11</v>
      </c>
      <c r="Z52" s="81">
        <v>1</v>
      </c>
      <c r="AA52" s="81">
        <v>0</v>
      </c>
      <c r="AB52" s="81">
        <v>0</v>
      </c>
      <c r="AC52" s="81">
        <v>0</v>
      </c>
      <c r="AD52" s="81">
        <v>0</v>
      </c>
      <c r="AE52" s="81">
        <v>0</v>
      </c>
      <c r="AF52" s="82">
        <f t="shared" si="16"/>
        <v>46.73</v>
      </c>
      <c r="AG52" s="83">
        <v>29.7</v>
      </c>
      <c r="AH52" s="84">
        <v>0</v>
      </c>
      <c r="AI52" s="84">
        <v>9</v>
      </c>
      <c r="AJ52" s="84">
        <v>6</v>
      </c>
      <c r="AK52" s="84">
        <v>1</v>
      </c>
      <c r="AL52" s="84">
        <v>0</v>
      </c>
      <c r="AM52" s="84">
        <v>0</v>
      </c>
      <c r="AN52" s="84">
        <v>0</v>
      </c>
      <c r="AO52" s="84">
        <v>0</v>
      </c>
      <c r="AP52" s="85">
        <f t="shared" si="17"/>
        <v>37.7</v>
      </c>
      <c r="AQ52" s="86">
        <v>32.06</v>
      </c>
      <c r="AR52" s="87">
        <v>0</v>
      </c>
      <c r="AS52" s="87">
        <v>13</v>
      </c>
      <c r="AT52" s="87">
        <v>1</v>
      </c>
      <c r="AU52" s="87">
        <v>0</v>
      </c>
      <c r="AV52" s="87">
        <v>0</v>
      </c>
      <c r="AW52" s="87">
        <v>0</v>
      </c>
      <c r="AX52" s="87">
        <v>0</v>
      </c>
      <c r="AY52" s="87">
        <v>0</v>
      </c>
      <c r="AZ52" s="88">
        <f t="shared" si="18"/>
        <v>33.06</v>
      </c>
      <c r="BA52" s="1"/>
      <c r="BB52" s="189">
        <f t="shared" si="19"/>
        <v>0.5507990867579909</v>
      </c>
      <c r="BC52" s="90">
        <f t="shared" si="20"/>
        <v>0.43433962264150944</v>
      </c>
      <c r="BD52" s="90">
        <f t="shared" si="21"/>
        <v>0.5067408517012626</v>
      </c>
      <c r="BE52" s="90">
        <f t="shared" si="22"/>
        <v>0.40636604774535806</v>
      </c>
      <c r="BF52" s="90">
        <f t="shared" si="23"/>
        <v>0.5051421657592255</v>
      </c>
      <c r="BG52" s="91">
        <f t="shared" si="24"/>
        <v>2.4033877746053465</v>
      </c>
      <c r="BH52" s="92">
        <f t="shared" si="25"/>
        <v>0.4900721285651071</v>
      </c>
      <c r="BI52" s="203">
        <f t="shared" si="26"/>
        <v>47</v>
      </c>
      <c r="BK52" s="207">
        <f t="shared" si="13"/>
        <v>179.03</v>
      </c>
    </row>
    <row r="53" spans="1:63" ht="12.75" customHeight="1">
      <c r="A53" s="72">
        <v>48</v>
      </c>
      <c r="B53" s="73" t="s">
        <v>81</v>
      </c>
      <c r="C53" s="74">
        <v>27.36</v>
      </c>
      <c r="D53" s="75">
        <v>0</v>
      </c>
      <c r="E53" s="75">
        <v>4</v>
      </c>
      <c r="F53" s="75">
        <v>8</v>
      </c>
      <c r="G53" s="75">
        <v>2</v>
      </c>
      <c r="H53" s="75">
        <v>0</v>
      </c>
      <c r="I53" s="75">
        <v>0</v>
      </c>
      <c r="J53" s="75">
        <v>0</v>
      </c>
      <c r="K53" s="75">
        <v>0</v>
      </c>
      <c r="L53" s="76">
        <f t="shared" si="14"/>
        <v>39.36</v>
      </c>
      <c r="M53" s="77">
        <v>18.59</v>
      </c>
      <c r="N53" s="78">
        <v>0</v>
      </c>
      <c r="O53" s="78">
        <v>8</v>
      </c>
      <c r="P53" s="78">
        <v>2</v>
      </c>
      <c r="Q53" s="78">
        <v>0</v>
      </c>
      <c r="R53" s="78">
        <v>0</v>
      </c>
      <c r="S53" s="78">
        <v>0</v>
      </c>
      <c r="T53" s="78">
        <v>0</v>
      </c>
      <c r="U53" s="78">
        <v>0</v>
      </c>
      <c r="V53" s="79">
        <f t="shared" si="15"/>
        <v>20.59</v>
      </c>
      <c r="W53" s="80">
        <v>64.94</v>
      </c>
      <c r="X53" s="81">
        <v>0</v>
      </c>
      <c r="Y53" s="81">
        <v>1</v>
      </c>
      <c r="Z53" s="81">
        <v>2</v>
      </c>
      <c r="AA53" s="81">
        <v>0</v>
      </c>
      <c r="AB53" s="81">
        <v>9</v>
      </c>
      <c r="AC53" s="81">
        <v>0</v>
      </c>
      <c r="AD53" s="81">
        <v>0</v>
      </c>
      <c r="AE53" s="81">
        <v>0</v>
      </c>
      <c r="AF53" s="82">
        <f t="shared" si="16"/>
        <v>111.94</v>
      </c>
      <c r="AG53" s="83">
        <v>21.53</v>
      </c>
      <c r="AH53" s="84">
        <v>0</v>
      </c>
      <c r="AI53" s="84">
        <v>12</v>
      </c>
      <c r="AJ53" s="84">
        <v>4</v>
      </c>
      <c r="AK53" s="84">
        <v>0</v>
      </c>
      <c r="AL53" s="84">
        <v>0</v>
      </c>
      <c r="AM53" s="84">
        <v>0</v>
      </c>
      <c r="AN53" s="84">
        <v>0</v>
      </c>
      <c r="AO53" s="84">
        <v>0</v>
      </c>
      <c r="AP53" s="85">
        <f t="shared" si="17"/>
        <v>25.53</v>
      </c>
      <c r="AQ53" s="86">
        <v>23.96</v>
      </c>
      <c r="AR53" s="87">
        <v>0</v>
      </c>
      <c r="AS53" s="87">
        <v>8</v>
      </c>
      <c r="AT53" s="87">
        <v>5</v>
      </c>
      <c r="AU53" s="87">
        <v>1</v>
      </c>
      <c r="AV53" s="87">
        <v>0</v>
      </c>
      <c r="AW53" s="87">
        <v>0</v>
      </c>
      <c r="AX53" s="87">
        <v>0</v>
      </c>
      <c r="AY53" s="87">
        <v>0</v>
      </c>
      <c r="AZ53" s="88">
        <f t="shared" si="18"/>
        <v>30.96</v>
      </c>
      <c r="BA53" s="1"/>
      <c r="BB53" s="189">
        <f t="shared" si="19"/>
        <v>0.49034552845528456</v>
      </c>
      <c r="BC53" s="90">
        <f t="shared" si="20"/>
        <v>0.5590092277804759</v>
      </c>
      <c r="BD53" s="90">
        <f t="shared" si="21"/>
        <v>0.21154189744505986</v>
      </c>
      <c r="BE53" s="90">
        <f t="shared" si="22"/>
        <v>0.600078339208774</v>
      </c>
      <c r="BF53" s="90">
        <f t="shared" si="23"/>
        <v>0.5394056847545219</v>
      </c>
      <c r="BG53" s="91">
        <f t="shared" si="24"/>
        <v>2.400380677644116</v>
      </c>
      <c r="BH53" s="92">
        <f t="shared" si="25"/>
        <v>0.48945895476761875</v>
      </c>
      <c r="BI53" s="203">
        <f t="shared" si="26"/>
        <v>48</v>
      </c>
      <c r="BK53" s="207">
        <f t="shared" si="13"/>
        <v>228.38</v>
      </c>
    </row>
    <row r="54" spans="1:63" ht="12.75" customHeight="1">
      <c r="A54" s="72">
        <v>49</v>
      </c>
      <c r="B54" s="73" t="s">
        <v>65</v>
      </c>
      <c r="C54" s="74">
        <v>33.82</v>
      </c>
      <c r="D54" s="75">
        <v>0</v>
      </c>
      <c r="E54" s="75">
        <v>10</v>
      </c>
      <c r="F54" s="75">
        <v>3</v>
      </c>
      <c r="G54" s="75">
        <v>1</v>
      </c>
      <c r="H54" s="75">
        <v>0</v>
      </c>
      <c r="I54" s="75">
        <v>0</v>
      </c>
      <c r="J54" s="75">
        <v>0</v>
      </c>
      <c r="K54" s="75">
        <v>2</v>
      </c>
      <c r="L54" s="76">
        <f t="shared" si="14"/>
        <v>44.82</v>
      </c>
      <c r="M54" s="77">
        <v>29.2</v>
      </c>
      <c r="N54" s="78">
        <v>0</v>
      </c>
      <c r="O54" s="78">
        <v>8</v>
      </c>
      <c r="P54" s="78">
        <v>2</v>
      </c>
      <c r="Q54" s="78">
        <v>0</v>
      </c>
      <c r="R54" s="78">
        <v>0</v>
      </c>
      <c r="S54" s="78">
        <v>0</v>
      </c>
      <c r="T54" s="78">
        <v>0</v>
      </c>
      <c r="U54" s="78">
        <v>0</v>
      </c>
      <c r="V54" s="79">
        <f t="shared" si="15"/>
        <v>31.2</v>
      </c>
      <c r="W54" s="80">
        <v>40.59</v>
      </c>
      <c r="X54" s="81">
        <v>0</v>
      </c>
      <c r="Y54" s="81">
        <v>9</v>
      </c>
      <c r="Z54" s="81">
        <v>3</v>
      </c>
      <c r="AA54" s="81">
        <v>0</v>
      </c>
      <c r="AB54" s="81">
        <v>0</v>
      </c>
      <c r="AC54" s="81">
        <v>0</v>
      </c>
      <c r="AD54" s="81">
        <v>0</v>
      </c>
      <c r="AE54" s="81">
        <v>0</v>
      </c>
      <c r="AF54" s="82">
        <f t="shared" si="16"/>
        <v>43.59</v>
      </c>
      <c r="AG54" s="83">
        <v>29.21</v>
      </c>
      <c r="AH54" s="84">
        <v>0</v>
      </c>
      <c r="AI54" s="84">
        <v>10</v>
      </c>
      <c r="AJ54" s="84">
        <v>5</v>
      </c>
      <c r="AK54" s="84">
        <v>1</v>
      </c>
      <c r="AL54" s="84">
        <v>0</v>
      </c>
      <c r="AM54" s="84">
        <v>0</v>
      </c>
      <c r="AN54" s="84">
        <v>0</v>
      </c>
      <c r="AO54" s="84">
        <v>0</v>
      </c>
      <c r="AP54" s="85">
        <f t="shared" si="17"/>
        <v>36.21</v>
      </c>
      <c r="AQ54" s="86">
        <v>22.31</v>
      </c>
      <c r="AR54" s="87">
        <v>0</v>
      </c>
      <c r="AS54" s="87">
        <v>6</v>
      </c>
      <c r="AT54" s="87">
        <v>8</v>
      </c>
      <c r="AU54" s="87">
        <v>0</v>
      </c>
      <c r="AV54" s="87">
        <v>0</v>
      </c>
      <c r="AW54" s="87">
        <v>0</v>
      </c>
      <c r="AX54" s="87">
        <v>0</v>
      </c>
      <c r="AY54" s="87">
        <v>0</v>
      </c>
      <c r="AZ54" s="88">
        <f t="shared" si="18"/>
        <v>30.31</v>
      </c>
      <c r="BA54" s="1"/>
      <c r="BB54" s="189">
        <f t="shared" si="19"/>
        <v>0.43061133422579206</v>
      </c>
      <c r="BC54" s="90">
        <f t="shared" si="20"/>
        <v>0.36891025641025643</v>
      </c>
      <c r="BD54" s="90">
        <f t="shared" si="21"/>
        <v>0.5432438632713925</v>
      </c>
      <c r="BE54" s="90">
        <f t="shared" si="22"/>
        <v>0.42308754487710576</v>
      </c>
      <c r="BF54" s="90">
        <f t="shared" si="23"/>
        <v>0.5509732761464863</v>
      </c>
      <c r="BG54" s="91">
        <f t="shared" si="24"/>
        <v>2.3168262749310333</v>
      </c>
      <c r="BH54" s="92">
        <f t="shared" si="25"/>
        <v>0.47242146942245405</v>
      </c>
      <c r="BI54" s="203">
        <f t="shared" si="26"/>
        <v>49</v>
      </c>
      <c r="BK54" s="207">
        <f t="shared" si="13"/>
        <v>186.13</v>
      </c>
    </row>
    <row r="55" spans="1:63" ht="12.75" customHeight="1">
      <c r="A55" s="72">
        <v>50</v>
      </c>
      <c r="B55" s="73" t="s">
        <v>69</v>
      </c>
      <c r="C55" s="74">
        <v>45.67</v>
      </c>
      <c r="D55" s="75">
        <v>0</v>
      </c>
      <c r="E55" s="75">
        <v>6</v>
      </c>
      <c r="F55" s="75">
        <v>8</v>
      </c>
      <c r="G55" s="75">
        <v>0</v>
      </c>
      <c r="H55" s="75">
        <v>0</v>
      </c>
      <c r="I55" s="75">
        <v>0</v>
      </c>
      <c r="J55" s="75">
        <v>0</v>
      </c>
      <c r="K55" s="75">
        <v>0</v>
      </c>
      <c r="L55" s="76">
        <f t="shared" si="14"/>
        <v>53.67</v>
      </c>
      <c r="M55" s="77">
        <v>26.57</v>
      </c>
      <c r="N55" s="78">
        <v>0</v>
      </c>
      <c r="O55" s="78">
        <v>10</v>
      </c>
      <c r="P55" s="78">
        <v>0</v>
      </c>
      <c r="Q55" s="78">
        <v>0</v>
      </c>
      <c r="R55" s="78">
        <v>0</v>
      </c>
      <c r="S55" s="78">
        <v>0</v>
      </c>
      <c r="T55" s="78">
        <v>0</v>
      </c>
      <c r="U55" s="78">
        <v>0</v>
      </c>
      <c r="V55" s="79">
        <f t="shared" si="15"/>
        <v>26.57</v>
      </c>
      <c r="W55" s="80">
        <v>46.96</v>
      </c>
      <c r="X55" s="81">
        <v>0</v>
      </c>
      <c r="Y55" s="81">
        <v>11</v>
      </c>
      <c r="Z55" s="81">
        <v>1</v>
      </c>
      <c r="AA55" s="81">
        <v>0</v>
      </c>
      <c r="AB55" s="81">
        <v>0</v>
      </c>
      <c r="AC55" s="81">
        <v>0</v>
      </c>
      <c r="AD55" s="81">
        <v>0</v>
      </c>
      <c r="AE55" s="81">
        <v>0</v>
      </c>
      <c r="AF55" s="82">
        <f t="shared" si="16"/>
        <v>47.96</v>
      </c>
      <c r="AG55" s="83">
        <v>16.94</v>
      </c>
      <c r="AH55" s="84">
        <v>0</v>
      </c>
      <c r="AI55" s="84">
        <v>10</v>
      </c>
      <c r="AJ55" s="84">
        <v>5</v>
      </c>
      <c r="AK55" s="84">
        <v>0</v>
      </c>
      <c r="AL55" s="84">
        <v>1</v>
      </c>
      <c r="AM55" s="84">
        <v>0</v>
      </c>
      <c r="AN55" s="84">
        <v>0</v>
      </c>
      <c r="AO55" s="84">
        <v>0</v>
      </c>
      <c r="AP55" s="85">
        <f t="shared" si="17"/>
        <v>26.94</v>
      </c>
      <c r="AQ55" s="86">
        <v>37.32</v>
      </c>
      <c r="AR55" s="87">
        <v>0</v>
      </c>
      <c r="AS55" s="87">
        <v>13</v>
      </c>
      <c r="AT55" s="87">
        <v>1</v>
      </c>
      <c r="AU55" s="87">
        <v>0</v>
      </c>
      <c r="AV55" s="87">
        <v>0</v>
      </c>
      <c r="AW55" s="87">
        <v>0</v>
      </c>
      <c r="AX55" s="87">
        <v>0</v>
      </c>
      <c r="AY55" s="87">
        <v>0</v>
      </c>
      <c r="AZ55" s="88">
        <f t="shared" si="18"/>
        <v>38.32</v>
      </c>
      <c r="BA55" s="1"/>
      <c r="BB55" s="189">
        <f t="shared" si="19"/>
        <v>0.3596049934786659</v>
      </c>
      <c r="BC55" s="90">
        <f t="shared" si="20"/>
        <v>0.43319533308242375</v>
      </c>
      <c r="BD55" s="90">
        <f t="shared" si="21"/>
        <v>0.49374478732276894</v>
      </c>
      <c r="BE55" s="90">
        <f t="shared" si="22"/>
        <v>0.5686711210096511</v>
      </c>
      <c r="BF55" s="90">
        <f t="shared" si="23"/>
        <v>0.43580375782881</v>
      </c>
      <c r="BG55" s="91">
        <f t="shared" si="24"/>
        <v>2.29101999272232</v>
      </c>
      <c r="BH55" s="92">
        <f t="shared" si="25"/>
        <v>0.4671593391137265</v>
      </c>
      <c r="BI55" s="203">
        <f t="shared" si="26"/>
        <v>50</v>
      </c>
      <c r="BK55" s="207">
        <f t="shared" si="13"/>
        <v>193.46</v>
      </c>
    </row>
    <row r="56" spans="1:63" ht="12.75" customHeight="1">
      <c r="A56" s="72">
        <v>51</v>
      </c>
      <c r="B56" s="73" t="s">
        <v>85</v>
      </c>
      <c r="C56" s="74">
        <v>34.99</v>
      </c>
      <c r="D56" s="75">
        <v>0</v>
      </c>
      <c r="E56" s="75">
        <v>11</v>
      </c>
      <c r="F56" s="75">
        <v>3</v>
      </c>
      <c r="G56" s="75">
        <v>0</v>
      </c>
      <c r="H56" s="75">
        <v>0</v>
      </c>
      <c r="I56" s="75">
        <v>0</v>
      </c>
      <c r="J56" s="75">
        <v>0</v>
      </c>
      <c r="K56" s="75">
        <v>0</v>
      </c>
      <c r="L56" s="76">
        <f t="shared" si="14"/>
        <v>37.99</v>
      </c>
      <c r="M56" s="77">
        <v>19.52</v>
      </c>
      <c r="N56" s="78">
        <v>0</v>
      </c>
      <c r="O56" s="78">
        <v>10</v>
      </c>
      <c r="P56" s="78">
        <v>0</v>
      </c>
      <c r="Q56" s="78">
        <v>0</v>
      </c>
      <c r="R56" s="78">
        <v>0</v>
      </c>
      <c r="S56" s="78">
        <v>0</v>
      </c>
      <c r="T56" s="78">
        <v>0</v>
      </c>
      <c r="U56" s="78">
        <v>0</v>
      </c>
      <c r="V56" s="79">
        <f t="shared" si="15"/>
        <v>19.52</v>
      </c>
      <c r="W56" s="80">
        <v>52.69</v>
      </c>
      <c r="X56" s="81">
        <v>0</v>
      </c>
      <c r="Y56" s="81">
        <v>10</v>
      </c>
      <c r="Z56" s="81">
        <v>1</v>
      </c>
      <c r="AA56" s="81">
        <v>1</v>
      </c>
      <c r="AB56" s="81">
        <v>0</v>
      </c>
      <c r="AC56" s="81">
        <v>0</v>
      </c>
      <c r="AD56" s="81">
        <v>0</v>
      </c>
      <c r="AE56" s="81">
        <v>0</v>
      </c>
      <c r="AF56" s="82">
        <f t="shared" si="16"/>
        <v>55.69</v>
      </c>
      <c r="AG56" s="83">
        <v>61.3</v>
      </c>
      <c r="AH56" s="84">
        <v>0</v>
      </c>
      <c r="AI56" s="84">
        <v>5</v>
      </c>
      <c r="AJ56" s="84">
        <v>0</v>
      </c>
      <c r="AK56" s="84">
        <v>1</v>
      </c>
      <c r="AL56" s="84">
        <v>10</v>
      </c>
      <c r="AM56" s="84">
        <v>0</v>
      </c>
      <c r="AN56" s="84">
        <v>0</v>
      </c>
      <c r="AO56" s="84">
        <v>0</v>
      </c>
      <c r="AP56" s="85">
        <f t="shared" si="17"/>
        <v>113.3</v>
      </c>
      <c r="AQ56" s="86">
        <v>20.68</v>
      </c>
      <c r="AR56" s="87">
        <v>0</v>
      </c>
      <c r="AS56" s="87">
        <v>14</v>
      </c>
      <c r="AT56" s="87">
        <v>0</v>
      </c>
      <c r="AU56" s="87">
        <v>0</v>
      </c>
      <c r="AV56" s="87">
        <v>0</v>
      </c>
      <c r="AW56" s="87">
        <v>0</v>
      </c>
      <c r="AX56" s="87">
        <v>1</v>
      </c>
      <c r="AY56" s="87">
        <v>0</v>
      </c>
      <c r="AZ56" s="88">
        <f t="shared" si="18"/>
        <v>30.68</v>
      </c>
      <c r="BA56" s="1"/>
      <c r="BB56" s="189">
        <f t="shared" si="19"/>
        <v>0.5080284285338247</v>
      </c>
      <c r="BC56" s="90">
        <f t="shared" si="20"/>
        <v>0.5896516393442623</v>
      </c>
      <c r="BD56" s="90">
        <f t="shared" si="21"/>
        <v>0.42521098940563834</v>
      </c>
      <c r="BE56" s="90">
        <f t="shared" si="22"/>
        <v>0.135216240070609</v>
      </c>
      <c r="BF56" s="90">
        <f t="shared" si="23"/>
        <v>0.5443285528031291</v>
      </c>
      <c r="BG56" s="91">
        <f t="shared" si="24"/>
        <v>2.2024358501574635</v>
      </c>
      <c r="BH56" s="92">
        <f t="shared" si="25"/>
        <v>0.4490962451084311</v>
      </c>
      <c r="BI56" s="203">
        <f t="shared" si="26"/>
        <v>51</v>
      </c>
      <c r="BK56" s="207">
        <f t="shared" si="13"/>
        <v>257.18</v>
      </c>
    </row>
    <row r="57" spans="1:63" ht="12.75" customHeight="1">
      <c r="A57" s="72">
        <v>52</v>
      </c>
      <c r="B57" s="73" t="s">
        <v>75</v>
      </c>
      <c r="C57" s="74">
        <v>25.89</v>
      </c>
      <c r="D57" s="75">
        <v>0</v>
      </c>
      <c r="E57" s="75">
        <v>4</v>
      </c>
      <c r="F57" s="75">
        <v>9</v>
      </c>
      <c r="G57" s="75">
        <v>1</v>
      </c>
      <c r="H57" s="75">
        <v>0</v>
      </c>
      <c r="I57" s="75">
        <v>0</v>
      </c>
      <c r="J57" s="75">
        <v>0</v>
      </c>
      <c r="K57" s="75">
        <v>2</v>
      </c>
      <c r="L57" s="76">
        <f t="shared" si="14"/>
        <v>42.89</v>
      </c>
      <c r="M57" s="77">
        <v>20.96</v>
      </c>
      <c r="N57" s="78">
        <v>0</v>
      </c>
      <c r="O57" s="78">
        <v>5</v>
      </c>
      <c r="P57" s="78">
        <v>4</v>
      </c>
      <c r="Q57" s="78">
        <v>1</v>
      </c>
      <c r="R57" s="78">
        <v>0</v>
      </c>
      <c r="S57" s="78">
        <v>0</v>
      </c>
      <c r="T57" s="78">
        <v>0</v>
      </c>
      <c r="U57" s="78">
        <v>0</v>
      </c>
      <c r="V57" s="79">
        <f t="shared" si="15"/>
        <v>26.96</v>
      </c>
      <c r="W57" s="80">
        <v>55.08</v>
      </c>
      <c r="X57" s="81">
        <v>0</v>
      </c>
      <c r="Y57" s="81">
        <v>6</v>
      </c>
      <c r="Z57" s="81">
        <v>3</v>
      </c>
      <c r="AA57" s="81">
        <v>0</v>
      </c>
      <c r="AB57" s="81">
        <v>3</v>
      </c>
      <c r="AC57" s="81">
        <v>0</v>
      </c>
      <c r="AD57" s="81">
        <v>0</v>
      </c>
      <c r="AE57" s="81">
        <v>0</v>
      </c>
      <c r="AF57" s="82">
        <f t="shared" si="16"/>
        <v>73.08</v>
      </c>
      <c r="AG57" s="83">
        <v>22.36</v>
      </c>
      <c r="AH57" s="84">
        <v>0</v>
      </c>
      <c r="AI57" s="84">
        <v>5</v>
      </c>
      <c r="AJ57" s="84">
        <v>7</v>
      </c>
      <c r="AK57" s="84">
        <v>3</v>
      </c>
      <c r="AL57" s="84">
        <v>1</v>
      </c>
      <c r="AM57" s="84">
        <v>0</v>
      </c>
      <c r="AN57" s="84">
        <v>0</v>
      </c>
      <c r="AO57" s="84">
        <v>0</v>
      </c>
      <c r="AP57" s="85">
        <f t="shared" si="17"/>
        <v>40.36</v>
      </c>
      <c r="AQ57" s="86">
        <v>23.6</v>
      </c>
      <c r="AR57" s="87">
        <v>0</v>
      </c>
      <c r="AS57" s="87">
        <v>8</v>
      </c>
      <c r="AT57" s="87">
        <v>5</v>
      </c>
      <c r="AU57" s="87">
        <v>1</v>
      </c>
      <c r="AV57" s="87">
        <v>0</v>
      </c>
      <c r="AW57" s="87">
        <v>0</v>
      </c>
      <c r="AX57" s="87">
        <v>0</v>
      </c>
      <c r="AY57" s="87">
        <v>0</v>
      </c>
      <c r="AZ57" s="88">
        <f t="shared" si="18"/>
        <v>30.6</v>
      </c>
      <c r="BA57" s="1"/>
      <c r="BB57" s="189">
        <f t="shared" si="19"/>
        <v>0.44998834227092566</v>
      </c>
      <c r="BC57" s="90">
        <f t="shared" si="20"/>
        <v>0.4269287833827893</v>
      </c>
      <c r="BD57" s="90">
        <f t="shared" si="21"/>
        <v>0.32402846195949647</v>
      </c>
      <c r="BE57" s="90">
        <f t="shared" si="22"/>
        <v>0.379583746283449</v>
      </c>
      <c r="BF57" s="90">
        <f t="shared" si="23"/>
        <v>0.545751633986928</v>
      </c>
      <c r="BG57" s="91">
        <f t="shared" si="24"/>
        <v>2.1262809678835883</v>
      </c>
      <c r="BH57" s="92">
        <f t="shared" si="25"/>
        <v>0.4335675877477971</v>
      </c>
      <c r="BI57" s="203">
        <f t="shared" si="26"/>
        <v>52</v>
      </c>
      <c r="BK57" s="207">
        <f t="shared" si="13"/>
        <v>213.89000000000001</v>
      </c>
    </row>
    <row r="58" spans="1:63" ht="12.75" customHeight="1">
      <c r="A58" s="72">
        <v>53</v>
      </c>
      <c r="B58" s="73" t="s">
        <v>54</v>
      </c>
      <c r="C58" s="74">
        <v>34.91</v>
      </c>
      <c r="D58" s="75">
        <v>0</v>
      </c>
      <c r="E58" s="75">
        <v>9</v>
      </c>
      <c r="F58" s="75">
        <v>4</v>
      </c>
      <c r="G58" s="75">
        <v>1</v>
      </c>
      <c r="H58" s="75">
        <v>0</v>
      </c>
      <c r="I58" s="75">
        <v>0</v>
      </c>
      <c r="J58" s="75">
        <v>0</v>
      </c>
      <c r="K58" s="75">
        <v>0</v>
      </c>
      <c r="L58" s="76">
        <f t="shared" si="14"/>
        <v>40.91</v>
      </c>
      <c r="M58" s="77">
        <v>20.62</v>
      </c>
      <c r="N58" s="78">
        <v>0</v>
      </c>
      <c r="O58" s="78">
        <v>7</v>
      </c>
      <c r="P58" s="78">
        <v>3</v>
      </c>
      <c r="Q58" s="78">
        <v>0</v>
      </c>
      <c r="R58" s="78">
        <v>0</v>
      </c>
      <c r="S58" s="78">
        <v>0</v>
      </c>
      <c r="T58" s="78">
        <v>0</v>
      </c>
      <c r="U58" s="78">
        <v>0</v>
      </c>
      <c r="V58" s="79">
        <f t="shared" si="15"/>
        <v>23.62</v>
      </c>
      <c r="W58" s="80">
        <v>43.71</v>
      </c>
      <c r="X58" s="81">
        <v>0</v>
      </c>
      <c r="Y58" s="81">
        <v>3</v>
      </c>
      <c r="Z58" s="81">
        <v>1</v>
      </c>
      <c r="AA58" s="81">
        <v>0</v>
      </c>
      <c r="AB58" s="81">
        <v>8</v>
      </c>
      <c r="AC58" s="81">
        <v>0</v>
      </c>
      <c r="AD58" s="81">
        <v>0</v>
      </c>
      <c r="AE58" s="81">
        <v>4</v>
      </c>
      <c r="AF58" s="82">
        <f t="shared" si="16"/>
        <v>96.71000000000001</v>
      </c>
      <c r="AG58" s="83">
        <v>17.03</v>
      </c>
      <c r="AH58" s="84">
        <v>0</v>
      </c>
      <c r="AI58" s="84">
        <v>10</v>
      </c>
      <c r="AJ58" s="84">
        <v>1</v>
      </c>
      <c r="AK58" s="84">
        <v>1</v>
      </c>
      <c r="AL58" s="84">
        <v>4</v>
      </c>
      <c r="AM58" s="84">
        <v>0</v>
      </c>
      <c r="AN58" s="84">
        <v>0</v>
      </c>
      <c r="AO58" s="84">
        <v>0</v>
      </c>
      <c r="AP58" s="85">
        <f t="shared" si="17"/>
        <v>40.03</v>
      </c>
      <c r="AQ58" s="86">
        <v>28.85</v>
      </c>
      <c r="AR58" s="87">
        <v>0</v>
      </c>
      <c r="AS58" s="87">
        <v>9</v>
      </c>
      <c r="AT58" s="87">
        <v>4</v>
      </c>
      <c r="AU58" s="87">
        <v>1</v>
      </c>
      <c r="AV58" s="87">
        <v>0</v>
      </c>
      <c r="AW58" s="87">
        <v>0</v>
      </c>
      <c r="AX58" s="87">
        <v>0</v>
      </c>
      <c r="AY58" s="87">
        <v>0</v>
      </c>
      <c r="AZ58" s="88">
        <f t="shared" si="18"/>
        <v>34.85</v>
      </c>
      <c r="BA58" s="1"/>
      <c r="BB58" s="189">
        <f t="shared" si="19"/>
        <v>0.47176729406013207</v>
      </c>
      <c r="BC58" s="90">
        <f t="shared" si="20"/>
        <v>0.4872988992379339</v>
      </c>
      <c r="BD58" s="90">
        <f t="shared" si="21"/>
        <v>0.24485575431703027</v>
      </c>
      <c r="BE58" s="90">
        <f t="shared" si="22"/>
        <v>0.382712965276043</v>
      </c>
      <c r="BF58" s="90">
        <f t="shared" si="23"/>
        <v>0.479196556671449</v>
      </c>
      <c r="BG58" s="91">
        <f t="shared" si="24"/>
        <v>2.065831469562588</v>
      </c>
      <c r="BH58" s="92">
        <f t="shared" si="25"/>
        <v>0.4212413977646888</v>
      </c>
      <c r="BI58" s="203">
        <f t="shared" si="26"/>
        <v>53</v>
      </c>
      <c r="BK58" s="207">
        <f t="shared" si="13"/>
        <v>236.12</v>
      </c>
    </row>
    <row r="59" spans="1:63" ht="12.75" customHeight="1">
      <c r="A59" s="72">
        <v>54</v>
      </c>
      <c r="B59" s="73" t="s">
        <v>57</v>
      </c>
      <c r="C59" s="74">
        <v>29.73</v>
      </c>
      <c r="D59" s="75">
        <v>0</v>
      </c>
      <c r="E59" s="75">
        <v>4</v>
      </c>
      <c r="F59" s="75">
        <v>7</v>
      </c>
      <c r="G59" s="75">
        <v>3</v>
      </c>
      <c r="H59" s="75">
        <v>0</v>
      </c>
      <c r="I59" s="75">
        <v>0</v>
      </c>
      <c r="J59" s="75">
        <v>0</v>
      </c>
      <c r="K59" s="75">
        <v>0</v>
      </c>
      <c r="L59" s="76">
        <f t="shared" si="14"/>
        <v>42.730000000000004</v>
      </c>
      <c r="M59" s="77">
        <v>39.94</v>
      </c>
      <c r="N59" s="78">
        <v>0</v>
      </c>
      <c r="O59" s="78">
        <v>4</v>
      </c>
      <c r="P59" s="78">
        <v>2</v>
      </c>
      <c r="Q59" s="78">
        <v>0</v>
      </c>
      <c r="R59" s="78">
        <v>4</v>
      </c>
      <c r="S59" s="78">
        <v>0</v>
      </c>
      <c r="T59" s="78">
        <v>0</v>
      </c>
      <c r="U59" s="78">
        <v>0</v>
      </c>
      <c r="V59" s="79">
        <f t="shared" si="15"/>
        <v>61.94</v>
      </c>
      <c r="W59" s="80">
        <v>37.65</v>
      </c>
      <c r="X59" s="81">
        <v>0</v>
      </c>
      <c r="Y59" s="81">
        <v>6</v>
      </c>
      <c r="Z59" s="81">
        <v>1</v>
      </c>
      <c r="AA59" s="81">
        <v>1</v>
      </c>
      <c r="AB59" s="81">
        <v>4</v>
      </c>
      <c r="AC59" s="81">
        <v>0</v>
      </c>
      <c r="AD59" s="81">
        <v>0</v>
      </c>
      <c r="AE59" s="81">
        <v>0</v>
      </c>
      <c r="AF59" s="82">
        <f t="shared" si="16"/>
        <v>60.65</v>
      </c>
      <c r="AG59" s="83">
        <v>15.74</v>
      </c>
      <c r="AH59" s="84">
        <v>0</v>
      </c>
      <c r="AI59" s="84">
        <v>5</v>
      </c>
      <c r="AJ59" s="84">
        <v>10</v>
      </c>
      <c r="AK59" s="84">
        <v>0</v>
      </c>
      <c r="AL59" s="84">
        <v>1</v>
      </c>
      <c r="AM59" s="84">
        <v>0</v>
      </c>
      <c r="AN59" s="84">
        <v>0</v>
      </c>
      <c r="AO59" s="84">
        <v>0</v>
      </c>
      <c r="AP59" s="85">
        <f t="shared" si="17"/>
        <v>30.740000000000002</v>
      </c>
      <c r="AQ59" s="86">
        <v>23.04</v>
      </c>
      <c r="AR59" s="87">
        <v>0</v>
      </c>
      <c r="AS59" s="87">
        <v>6</v>
      </c>
      <c r="AT59" s="87">
        <v>8</v>
      </c>
      <c r="AU59" s="87">
        <v>0</v>
      </c>
      <c r="AV59" s="87">
        <v>0</v>
      </c>
      <c r="AW59" s="87">
        <v>0</v>
      </c>
      <c r="AX59" s="87">
        <v>0</v>
      </c>
      <c r="AY59" s="87">
        <v>0</v>
      </c>
      <c r="AZ59" s="88">
        <f t="shared" si="18"/>
        <v>31.04</v>
      </c>
      <c r="BA59" s="1"/>
      <c r="BB59" s="189">
        <f t="shared" si="19"/>
        <v>0.45167329744909895</v>
      </c>
      <c r="BC59" s="90">
        <f t="shared" si="20"/>
        <v>0.18582499192767193</v>
      </c>
      <c r="BD59" s="90">
        <f t="shared" si="21"/>
        <v>0.39043693322341305</v>
      </c>
      <c r="BE59" s="90">
        <f t="shared" si="22"/>
        <v>0.4983734547820429</v>
      </c>
      <c r="BF59" s="90">
        <f t="shared" si="23"/>
        <v>0.5380154639175257</v>
      </c>
      <c r="BG59" s="91">
        <f t="shared" si="24"/>
        <v>2.0643241412997524</v>
      </c>
      <c r="BH59" s="92">
        <f t="shared" si="25"/>
        <v>0.4209340401347551</v>
      </c>
      <c r="BI59" s="203">
        <f t="shared" si="26"/>
        <v>54</v>
      </c>
      <c r="BK59" s="207">
        <f t="shared" si="13"/>
        <v>227.1</v>
      </c>
    </row>
    <row r="60" spans="1:63" ht="12.75" customHeight="1">
      <c r="A60" s="72">
        <v>55</v>
      </c>
      <c r="B60" s="73" t="s">
        <v>36</v>
      </c>
      <c r="C60" s="74">
        <v>27.31</v>
      </c>
      <c r="D60" s="75">
        <v>0</v>
      </c>
      <c r="E60" s="75">
        <v>4</v>
      </c>
      <c r="F60" s="75">
        <v>7</v>
      </c>
      <c r="G60" s="75">
        <v>3</v>
      </c>
      <c r="H60" s="75">
        <v>0</v>
      </c>
      <c r="I60" s="75">
        <v>0</v>
      </c>
      <c r="J60" s="75">
        <v>0</v>
      </c>
      <c r="K60" s="75">
        <v>2</v>
      </c>
      <c r="L60" s="76">
        <f t="shared" si="14"/>
        <v>46.31</v>
      </c>
      <c r="M60" s="77">
        <v>36.76</v>
      </c>
      <c r="N60" s="78">
        <v>0</v>
      </c>
      <c r="O60" s="78">
        <v>8</v>
      </c>
      <c r="P60" s="78">
        <v>1</v>
      </c>
      <c r="Q60" s="78">
        <v>0</v>
      </c>
      <c r="R60" s="78">
        <v>1</v>
      </c>
      <c r="S60" s="78">
        <v>0</v>
      </c>
      <c r="T60" s="78">
        <v>0</v>
      </c>
      <c r="U60" s="78">
        <v>0</v>
      </c>
      <c r="V60" s="79">
        <f t="shared" si="15"/>
        <v>42.76</v>
      </c>
      <c r="W60" s="80">
        <v>56.16</v>
      </c>
      <c r="X60" s="81">
        <v>0</v>
      </c>
      <c r="Y60" s="81">
        <v>5</v>
      </c>
      <c r="Z60" s="81">
        <v>6</v>
      </c>
      <c r="AA60" s="81">
        <v>1</v>
      </c>
      <c r="AB60" s="81">
        <v>0</v>
      </c>
      <c r="AC60" s="81">
        <v>0</v>
      </c>
      <c r="AD60" s="81">
        <v>0</v>
      </c>
      <c r="AE60" s="81">
        <v>0</v>
      </c>
      <c r="AF60" s="82">
        <f t="shared" si="16"/>
        <v>64.16</v>
      </c>
      <c r="AG60" s="83">
        <v>21.46</v>
      </c>
      <c r="AH60" s="84">
        <v>0</v>
      </c>
      <c r="AI60" s="84">
        <v>4</v>
      </c>
      <c r="AJ60" s="84">
        <v>9</v>
      </c>
      <c r="AK60" s="84">
        <v>3</v>
      </c>
      <c r="AL60" s="84">
        <v>0</v>
      </c>
      <c r="AM60" s="84">
        <v>0</v>
      </c>
      <c r="AN60" s="84">
        <v>0</v>
      </c>
      <c r="AO60" s="84">
        <v>0</v>
      </c>
      <c r="AP60" s="85">
        <f t="shared" si="17"/>
        <v>36.46</v>
      </c>
      <c r="AQ60" s="86">
        <v>25.85</v>
      </c>
      <c r="AR60" s="87">
        <v>0</v>
      </c>
      <c r="AS60" s="87">
        <v>8</v>
      </c>
      <c r="AT60" s="87">
        <v>6</v>
      </c>
      <c r="AU60" s="87">
        <v>0</v>
      </c>
      <c r="AV60" s="87">
        <v>0</v>
      </c>
      <c r="AW60" s="87">
        <v>0</v>
      </c>
      <c r="AX60" s="87">
        <v>0</v>
      </c>
      <c r="AY60" s="87">
        <v>0</v>
      </c>
      <c r="AZ60" s="88">
        <f t="shared" si="18"/>
        <v>31.85</v>
      </c>
      <c r="BA60" s="1"/>
      <c r="BB60" s="189">
        <f t="shared" si="19"/>
        <v>0.41675664003454976</v>
      </c>
      <c r="BC60" s="90">
        <f t="shared" si="20"/>
        <v>0.269176800748363</v>
      </c>
      <c r="BD60" s="90">
        <f t="shared" si="21"/>
        <v>0.3690773067331671</v>
      </c>
      <c r="BE60" s="90">
        <f t="shared" si="22"/>
        <v>0.4201865057597367</v>
      </c>
      <c r="BF60" s="90">
        <f t="shared" si="23"/>
        <v>0.5243328100470958</v>
      </c>
      <c r="BG60" s="91">
        <f t="shared" si="24"/>
        <v>1.9995300633229123</v>
      </c>
      <c r="BH60" s="92">
        <f t="shared" si="25"/>
        <v>0.40772195174517434</v>
      </c>
      <c r="BI60" s="203">
        <f t="shared" si="26"/>
        <v>55</v>
      </c>
      <c r="BK60" s="207">
        <f t="shared" si="13"/>
        <v>221.54</v>
      </c>
    </row>
    <row r="61" spans="1:63" ht="12.75" customHeight="1">
      <c r="A61" s="72">
        <v>56</v>
      </c>
      <c r="B61" s="73" t="s">
        <v>33</v>
      </c>
      <c r="C61" s="74">
        <v>46.16</v>
      </c>
      <c r="D61" s="75">
        <v>0</v>
      </c>
      <c r="E61" s="75">
        <v>4</v>
      </c>
      <c r="F61" s="75">
        <v>7</v>
      </c>
      <c r="G61" s="75">
        <v>3</v>
      </c>
      <c r="H61" s="75">
        <v>0</v>
      </c>
      <c r="I61" s="75">
        <v>0</v>
      </c>
      <c r="J61" s="75">
        <v>0</v>
      </c>
      <c r="K61" s="75">
        <v>2</v>
      </c>
      <c r="L61" s="76">
        <f t="shared" si="14"/>
        <v>65.16</v>
      </c>
      <c r="M61" s="77">
        <v>30.68</v>
      </c>
      <c r="N61" s="78">
        <v>0</v>
      </c>
      <c r="O61" s="78">
        <v>10</v>
      </c>
      <c r="P61" s="78">
        <v>0</v>
      </c>
      <c r="Q61" s="78">
        <v>0</v>
      </c>
      <c r="R61" s="78">
        <v>0</v>
      </c>
      <c r="S61" s="78">
        <v>0</v>
      </c>
      <c r="T61" s="78">
        <v>0</v>
      </c>
      <c r="U61" s="78">
        <v>0</v>
      </c>
      <c r="V61" s="79">
        <f t="shared" si="15"/>
        <v>30.68</v>
      </c>
      <c r="W61" s="80">
        <v>50.56</v>
      </c>
      <c r="X61" s="81">
        <v>0</v>
      </c>
      <c r="Y61" s="81">
        <v>5</v>
      </c>
      <c r="Z61" s="81">
        <v>4</v>
      </c>
      <c r="AA61" s="81">
        <v>0</v>
      </c>
      <c r="AB61" s="81">
        <v>3</v>
      </c>
      <c r="AC61" s="81">
        <v>0</v>
      </c>
      <c r="AD61" s="81">
        <v>0</v>
      </c>
      <c r="AE61" s="81">
        <v>0</v>
      </c>
      <c r="AF61" s="82">
        <f t="shared" si="16"/>
        <v>69.56</v>
      </c>
      <c r="AG61" s="83">
        <v>23.08</v>
      </c>
      <c r="AH61" s="84">
        <v>0</v>
      </c>
      <c r="AI61" s="84">
        <v>4</v>
      </c>
      <c r="AJ61" s="84">
        <v>9</v>
      </c>
      <c r="AK61" s="84">
        <v>1</v>
      </c>
      <c r="AL61" s="84">
        <v>2</v>
      </c>
      <c r="AM61" s="84">
        <v>0</v>
      </c>
      <c r="AN61" s="84">
        <v>0</v>
      </c>
      <c r="AO61" s="84">
        <v>0</v>
      </c>
      <c r="AP61" s="85">
        <f t="shared" si="17"/>
        <v>44.08</v>
      </c>
      <c r="AQ61" s="86">
        <v>36.92</v>
      </c>
      <c r="AR61" s="87">
        <v>0</v>
      </c>
      <c r="AS61" s="87">
        <v>13</v>
      </c>
      <c r="AT61" s="87">
        <v>1</v>
      </c>
      <c r="AU61" s="87">
        <v>0</v>
      </c>
      <c r="AV61" s="87">
        <v>0</v>
      </c>
      <c r="AW61" s="87">
        <v>0</v>
      </c>
      <c r="AX61" s="87">
        <v>0</v>
      </c>
      <c r="AY61" s="87">
        <v>0</v>
      </c>
      <c r="AZ61" s="88">
        <f t="shared" si="18"/>
        <v>37.92</v>
      </c>
      <c r="BA61" s="1"/>
      <c r="BB61" s="189">
        <f t="shared" si="19"/>
        <v>0.2961939840392879</v>
      </c>
      <c r="BC61" s="90">
        <f t="shared" si="20"/>
        <v>0.3751629726205997</v>
      </c>
      <c r="BD61" s="90">
        <f t="shared" si="21"/>
        <v>0.3404255319148936</v>
      </c>
      <c r="BE61" s="90">
        <f t="shared" si="22"/>
        <v>0.3475499092558984</v>
      </c>
      <c r="BF61" s="90">
        <f t="shared" si="23"/>
        <v>0.4404008438818565</v>
      </c>
      <c r="BG61" s="91">
        <f>(SUM(BB61:BF61))</f>
        <v>1.7997332417125362</v>
      </c>
      <c r="BH61" s="92">
        <f t="shared" si="25"/>
        <v>0.36698160402362606</v>
      </c>
      <c r="BI61" s="203">
        <f t="shared" si="26"/>
        <v>56</v>
      </c>
      <c r="BK61" s="207">
        <f t="shared" si="13"/>
        <v>247.40000000000003</v>
      </c>
    </row>
    <row r="62" spans="1:63" ht="12.75" customHeight="1">
      <c r="A62" s="72">
        <v>57</v>
      </c>
      <c r="B62" s="73" t="s">
        <v>38</v>
      </c>
      <c r="C62" s="74">
        <v>38.05</v>
      </c>
      <c r="D62" s="75">
        <v>0</v>
      </c>
      <c r="E62" s="75">
        <v>8</v>
      </c>
      <c r="F62" s="75">
        <v>3</v>
      </c>
      <c r="G62" s="75">
        <v>0</v>
      </c>
      <c r="H62" s="75">
        <v>3</v>
      </c>
      <c r="I62" s="75">
        <v>0</v>
      </c>
      <c r="J62" s="75">
        <v>0</v>
      </c>
      <c r="K62" s="75">
        <v>4</v>
      </c>
      <c r="L62" s="76">
        <f t="shared" si="14"/>
        <v>68.05</v>
      </c>
      <c r="M62" s="77">
        <v>23.17</v>
      </c>
      <c r="N62" s="78">
        <v>0</v>
      </c>
      <c r="O62" s="78">
        <v>2</v>
      </c>
      <c r="P62" s="78">
        <v>5</v>
      </c>
      <c r="Q62" s="78">
        <v>0</v>
      </c>
      <c r="R62" s="78">
        <v>3</v>
      </c>
      <c r="S62" s="78">
        <v>0</v>
      </c>
      <c r="T62" s="78">
        <v>0</v>
      </c>
      <c r="U62" s="78">
        <v>0</v>
      </c>
      <c r="V62" s="79">
        <f t="shared" si="15"/>
        <v>43.17</v>
      </c>
      <c r="W62" s="80">
        <v>54.34</v>
      </c>
      <c r="X62" s="81">
        <v>0</v>
      </c>
      <c r="Y62" s="81">
        <v>8</v>
      </c>
      <c r="Z62" s="81">
        <v>1</v>
      </c>
      <c r="AA62" s="81">
        <v>0</v>
      </c>
      <c r="AB62" s="81">
        <v>3</v>
      </c>
      <c r="AC62" s="81">
        <v>0</v>
      </c>
      <c r="AD62" s="81">
        <v>0</v>
      </c>
      <c r="AE62" s="81">
        <v>0</v>
      </c>
      <c r="AF62" s="82">
        <f t="shared" si="16"/>
        <v>70.34</v>
      </c>
      <c r="AG62" s="83">
        <v>16.97</v>
      </c>
      <c r="AH62" s="84">
        <v>0</v>
      </c>
      <c r="AI62" s="84">
        <v>2</v>
      </c>
      <c r="AJ62" s="84">
        <v>9</v>
      </c>
      <c r="AK62" s="84">
        <v>5</v>
      </c>
      <c r="AL62" s="84">
        <v>0</v>
      </c>
      <c r="AM62" s="84">
        <v>0</v>
      </c>
      <c r="AN62" s="84">
        <v>0</v>
      </c>
      <c r="AO62" s="84">
        <v>0</v>
      </c>
      <c r="AP62" s="85">
        <f t="shared" si="17"/>
        <v>35.97</v>
      </c>
      <c r="AQ62" s="86">
        <v>28.27</v>
      </c>
      <c r="AR62" s="87">
        <v>0</v>
      </c>
      <c r="AS62" s="87">
        <v>5</v>
      </c>
      <c r="AT62" s="87">
        <v>9</v>
      </c>
      <c r="AU62" s="87">
        <v>0</v>
      </c>
      <c r="AV62" s="87">
        <v>0</v>
      </c>
      <c r="AW62" s="87">
        <v>0</v>
      </c>
      <c r="AX62" s="87">
        <v>0</v>
      </c>
      <c r="AY62" s="87">
        <v>0</v>
      </c>
      <c r="AZ62" s="88">
        <f t="shared" si="18"/>
        <v>37.269999999999996</v>
      </c>
      <c r="BA62" s="1"/>
      <c r="BB62" s="189">
        <f t="shared" si="19"/>
        <v>0.28361498897869214</v>
      </c>
      <c r="BC62" s="90">
        <f t="shared" si="20"/>
        <v>0.26662033819782255</v>
      </c>
      <c r="BD62" s="90">
        <f t="shared" si="21"/>
        <v>0.3366505544498152</v>
      </c>
      <c r="BE62" s="90">
        <f t="shared" si="22"/>
        <v>0.42591048095635253</v>
      </c>
      <c r="BF62" s="90">
        <f t="shared" si="23"/>
        <v>0.44808156694392276</v>
      </c>
      <c r="BG62" s="91">
        <f>SUM(BB62:BF62)</f>
        <v>1.7608779295266053</v>
      </c>
      <c r="BH62" s="92">
        <f t="shared" si="25"/>
        <v>0.35905866052269736</v>
      </c>
      <c r="BI62" s="203">
        <f t="shared" si="26"/>
        <v>57</v>
      </c>
      <c r="BK62" s="207">
        <f t="shared" si="13"/>
        <v>254.8</v>
      </c>
    </row>
    <row r="63" spans="1:63" ht="12.75" customHeight="1">
      <c r="A63" s="72">
        <v>58</v>
      </c>
      <c r="B63" s="73" t="s">
        <v>67</v>
      </c>
      <c r="C63" s="74">
        <v>36.11</v>
      </c>
      <c r="D63" s="75">
        <v>0</v>
      </c>
      <c r="E63" s="75">
        <v>8</v>
      </c>
      <c r="F63" s="75">
        <v>2</v>
      </c>
      <c r="G63" s="75">
        <v>0</v>
      </c>
      <c r="H63" s="75">
        <v>4</v>
      </c>
      <c r="I63" s="75">
        <v>0</v>
      </c>
      <c r="J63" s="75">
        <v>0</v>
      </c>
      <c r="K63" s="75">
        <v>6</v>
      </c>
      <c r="L63" s="76">
        <f t="shared" si="14"/>
        <v>76.11</v>
      </c>
      <c r="M63" s="77">
        <v>26.26</v>
      </c>
      <c r="N63" s="78">
        <v>0</v>
      </c>
      <c r="O63" s="78">
        <v>9</v>
      </c>
      <c r="P63" s="78">
        <v>1</v>
      </c>
      <c r="Q63" s="78">
        <v>0</v>
      </c>
      <c r="R63" s="78">
        <v>0</v>
      </c>
      <c r="S63" s="78">
        <v>0</v>
      </c>
      <c r="T63" s="78">
        <v>0</v>
      </c>
      <c r="U63" s="78">
        <v>0</v>
      </c>
      <c r="V63" s="79">
        <f t="shared" si="15"/>
        <v>27.26</v>
      </c>
      <c r="W63" s="80">
        <v>58.38</v>
      </c>
      <c r="X63" s="81">
        <v>0</v>
      </c>
      <c r="Y63" s="81">
        <v>2</v>
      </c>
      <c r="Z63" s="81">
        <v>1</v>
      </c>
      <c r="AA63" s="81">
        <v>0</v>
      </c>
      <c r="AB63" s="81">
        <v>9</v>
      </c>
      <c r="AC63" s="81">
        <v>0</v>
      </c>
      <c r="AD63" s="81">
        <v>0</v>
      </c>
      <c r="AE63" s="81">
        <v>1</v>
      </c>
      <c r="AF63" s="82">
        <f t="shared" si="16"/>
        <v>107.38</v>
      </c>
      <c r="AG63" s="83">
        <v>33.32</v>
      </c>
      <c r="AH63" s="84">
        <v>0</v>
      </c>
      <c r="AI63" s="84">
        <v>15</v>
      </c>
      <c r="AJ63" s="84">
        <v>1</v>
      </c>
      <c r="AK63" s="84">
        <v>0</v>
      </c>
      <c r="AL63" s="84">
        <v>0</v>
      </c>
      <c r="AM63" s="84">
        <v>0</v>
      </c>
      <c r="AN63" s="84">
        <v>0</v>
      </c>
      <c r="AO63" s="84">
        <v>0</v>
      </c>
      <c r="AP63" s="85">
        <f t="shared" si="17"/>
        <v>34.32</v>
      </c>
      <c r="AQ63" s="86">
        <v>40</v>
      </c>
      <c r="AR63" s="87">
        <v>0</v>
      </c>
      <c r="AS63" s="87">
        <v>10</v>
      </c>
      <c r="AT63" s="87">
        <v>4</v>
      </c>
      <c r="AU63" s="87">
        <v>0</v>
      </c>
      <c r="AV63" s="87">
        <v>0</v>
      </c>
      <c r="AW63" s="87">
        <v>0</v>
      </c>
      <c r="AX63" s="87">
        <v>0</v>
      </c>
      <c r="AY63" s="87">
        <v>0</v>
      </c>
      <c r="AZ63" s="88">
        <f t="shared" si="18"/>
        <v>44</v>
      </c>
      <c r="BA63" s="1"/>
      <c r="BB63" s="189">
        <f t="shared" si="19"/>
        <v>0.25358034423860204</v>
      </c>
      <c r="BC63" s="90">
        <f t="shared" si="20"/>
        <v>0.4222303741746148</v>
      </c>
      <c r="BD63" s="90">
        <f t="shared" si="21"/>
        <v>0.22052523747439</v>
      </c>
      <c r="BE63" s="90">
        <f t="shared" si="22"/>
        <v>0.44638694638694637</v>
      </c>
      <c r="BF63" s="90">
        <f t="shared" si="23"/>
        <v>0.3795454545454545</v>
      </c>
      <c r="BG63" s="91">
        <f>SUM(BB63:BF63)</f>
        <v>1.722268356820008</v>
      </c>
      <c r="BH63" s="92">
        <f t="shared" si="25"/>
        <v>0.3511858254857385</v>
      </c>
      <c r="BI63" s="203">
        <f t="shared" si="26"/>
        <v>58</v>
      </c>
      <c r="BK63" s="207">
        <f>L63+V63+AF63+AP63+AZ63</f>
        <v>289.07</v>
      </c>
    </row>
    <row r="64" spans="1:63" ht="12.75" customHeight="1">
      <c r="A64" s="72">
        <v>59</v>
      </c>
      <c r="B64" s="73" t="s">
        <v>70</v>
      </c>
      <c r="C64" s="74">
        <v>42.45</v>
      </c>
      <c r="D64" s="75">
        <v>0</v>
      </c>
      <c r="E64" s="75">
        <v>3</v>
      </c>
      <c r="F64" s="75">
        <v>11</v>
      </c>
      <c r="G64" s="75">
        <v>0</v>
      </c>
      <c r="H64" s="75">
        <v>0</v>
      </c>
      <c r="I64" s="75">
        <v>0</v>
      </c>
      <c r="J64" s="75">
        <v>0</v>
      </c>
      <c r="K64" s="75">
        <v>0</v>
      </c>
      <c r="L64" s="76">
        <f t="shared" si="14"/>
        <v>53.45</v>
      </c>
      <c r="M64" s="77">
        <v>46.1</v>
      </c>
      <c r="N64" s="78">
        <v>0</v>
      </c>
      <c r="O64" s="78">
        <v>10</v>
      </c>
      <c r="P64" s="78">
        <v>0</v>
      </c>
      <c r="Q64" s="78">
        <v>0</v>
      </c>
      <c r="R64" s="78">
        <v>0</v>
      </c>
      <c r="S64" s="78">
        <v>0</v>
      </c>
      <c r="T64" s="78">
        <v>0</v>
      </c>
      <c r="U64" s="78">
        <v>0</v>
      </c>
      <c r="V64" s="79">
        <f t="shared" si="15"/>
        <v>46.1</v>
      </c>
      <c r="W64" s="80">
        <v>66.71</v>
      </c>
      <c r="X64" s="81">
        <v>0</v>
      </c>
      <c r="Y64" s="81">
        <v>10</v>
      </c>
      <c r="Z64" s="81">
        <v>2</v>
      </c>
      <c r="AA64" s="81">
        <v>0</v>
      </c>
      <c r="AB64" s="81">
        <v>0</v>
      </c>
      <c r="AC64" s="81">
        <v>0</v>
      </c>
      <c r="AD64" s="81">
        <v>0</v>
      </c>
      <c r="AE64" s="81">
        <v>0</v>
      </c>
      <c r="AF64" s="82">
        <f t="shared" si="16"/>
        <v>68.71</v>
      </c>
      <c r="AG64" s="83">
        <v>38.98</v>
      </c>
      <c r="AH64" s="84">
        <v>0</v>
      </c>
      <c r="AI64" s="84">
        <v>2</v>
      </c>
      <c r="AJ64" s="84">
        <v>14</v>
      </c>
      <c r="AK64" s="84">
        <v>0</v>
      </c>
      <c r="AL64" s="84">
        <v>0</v>
      </c>
      <c r="AM64" s="84">
        <v>0</v>
      </c>
      <c r="AN64" s="84">
        <v>0</v>
      </c>
      <c r="AO64" s="84">
        <v>0</v>
      </c>
      <c r="AP64" s="85">
        <f t="shared" si="17"/>
        <v>52.98</v>
      </c>
      <c r="AQ64" s="86">
        <v>43.86</v>
      </c>
      <c r="AR64" s="87">
        <v>0</v>
      </c>
      <c r="AS64" s="87">
        <v>11</v>
      </c>
      <c r="AT64" s="87">
        <v>3</v>
      </c>
      <c r="AU64" s="87">
        <v>0</v>
      </c>
      <c r="AV64" s="87">
        <v>0</v>
      </c>
      <c r="AW64" s="87">
        <v>0</v>
      </c>
      <c r="AX64" s="87">
        <v>1</v>
      </c>
      <c r="AY64" s="87">
        <v>0</v>
      </c>
      <c r="AZ64" s="88">
        <f t="shared" si="18"/>
        <v>56.86</v>
      </c>
      <c r="BA64" s="1"/>
      <c r="BB64" s="189">
        <f t="shared" si="19"/>
        <v>0.36108512628624884</v>
      </c>
      <c r="BC64" s="90">
        <f t="shared" si="20"/>
        <v>0.24967462039045552</v>
      </c>
      <c r="BD64" s="90">
        <f t="shared" si="21"/>
        <v>0.34463687963906275</v>
      </c>
      <c r="BE64" s="90">
        <f t="shared" si="22"/>
        <v>0.2891657229143073</v>
      </c>
      <c r="BF64" s="90">
        <f t="shared" si="23"/>
        <v>0.29370383397819205</v>
      </c>
      <c r="BG64" s="91">
        <f>SUM(BB64:BF64)</f>
        <v>1.5382661832082665</v>
      </c>
      <c r="BH64" s="92">
        <f t="shared" si="25"/>
        <v>0.3136661468740256</v>
      </c>
      <c r="BI64" s="203">
        <f t="shared" si="26"/>
        <v>59</v>
      </c>
      <c r="BK64" s="207">
        <f>L64+V64+AF64+AP64+AZ64</f>
        <v>278.09999999999997</v>
      </c>
    </row>
    <row r="65" spans="1:63" ht="12.75" customHeight="1" thickBot="1">
      <c r="A65" s="72">
        <v>60</v>
      </c>
      <c r="B65" s="73" t="s">
        <v>68</v>
      </c>
      <c r="C65" s="74">
        <v>53.38</v>
      </c>
      <c r="D65" s="75">
        <v>0</v>
      </c>
      <c r="E65" s="75">
        <v>9</v>
      </c>
      <c r="F65" s="75">
        <v>4</v>
      </c>
      <c r="G65" s="75">
        <v>0</v>
      </c>
      <c r="H65" s="75">
        <v>1</v>
      </c>
      <c r="I65" s="75">
        <v>0</v>
      </c>
      <c r="J65" s="75">
        <v>0</v>
      </c>
      <c r="K65" s="75">
        <v>0</v>
      </c>
      <c r="L65" s="76">
        <f t="shared" si="14"/>
        <v>62.38</v>
      </c>
      <c r="M65" s="77">
        <v>33.5</v>
      </c>
      <c r="N65" s="78">
        <v>0</v>
      </c>
      <c r="O65" s="78">
        <v>3</v>
      </c>
      <c r="P65" s="78">
        <v>6</v>
      </c>
      <c r="Q65" s="78">
        <v>1</v>
      </c>
      <c r="R65" s="78">
        <v>0</v>
      </c>
      <c r="S65" s="78">
        <v>0</v>
      </c>
      <c r="T65" s="78">
        <v>0</v>
      </c>
      <c r="U65" s="78">
        <v>0</v>
      </c>
      <c r="V65" s="79">
        <f t="shared" si="15"/>
        <v>41.5</v>
      </c>
      <c r="W65" s="80">
        <v>52.64</v>
      </c>
      <c r="X65" s="81">
        <v>0</v>
      </c>
      <c r="Y65" s="81">
        <v>0</v>
      </c>
      <c r="Z65" s="81">
        <v>1</v>
      </c>
      <c r="AA65" s="81">
        <v>7</v>
      </c>
      <c r="AB65" s="81">
        <v>4</v>
      </c>
      <c r="AC65" s="81">
        <v>0</v>
      </c>
      <c r="AD65" s="81">
        <v>0</v>
      </c>
      <c r="AE65" s="81">
        <v>0</v>
      </c>
      <c r="AF65" s="82">
        <f t="shared" si="16"/>
        <v>87.64</v>
      </c>
      <c r="AG65" s="83">
        <v>31.97</v>
      </c>
      <c r="AH65" s="84">
        <v>0</v>
      </c>
      <c r="AI65" s="84">
        <v>0</v>
      </c>
      <c r="AJ65" s="84">
        <v>4</v>
      </c>
      <c r="AK65" s="84">
        <v>7</v>
      </c>
      <c r="AL65" s="84">
        <v>5</v>
      </c>
      <c r="AM65" s="84">
        <v>0</v>
      </c>
      <c r="AN65" s="84">
        <v>0</v>
      </c>
      <c r="AO65" s="84">
        <v>0</v>
      </c>
      <c r="AP65" s="85">
        <f t="shared" si="17"/>
        <v>74.97</v>
      </c>
      <c r="AQ65" s="86">
        <v>49.2</v>
      </c>
      <c r="AR65" s="87">
        <v>0</v>
      </c>
      <c r="AS65" s="87">
        <v>10</v>
      </c>
      <c r="AT65" s="87">
        <v>3</v>
      </c>
      <c r="AU65" s="87">
        <v>1</v>
      </c>
      <c r="AV65" s="87">
        <v>0</v>
      </c>
      <c r="AW65" s="87">
        <v>0</v>
      </c>
      <c r="AX65" s="87">
        <v>0</v>
      </c>
      <c r="AY65" s="87">
        <v>0</v>
      </c>
      <c r="AZ65" s="88">
        <f t="shared" si="18"/>
        <v>54.2</v>
      </c>
      <c r="BA65" s="1"/>
      <c r="BB65" s="191">
        <f t="shared" si="19"/>
        <v>0.30939403655017633</v>
      </c>
      <c r="BC65" s="192">
        <f t="shared" si="20"/>
        <v>0.2773493975903614</v>
      </c>
      <c r="BD65" s="192">
        <f t="shared" si="21"/>
        <v>0.2701962574167047</v>
      </c>
      <c r="BE65" s="192">
        <f t="shared" si="22"/>
        <v>0.2043484060290783</v>
      </c>
      <c r="BF65" s="192">
        <f t="shared" si="23"/>
        <v>0.3081180811808118</v>
      </c>
      <c r="BG65" s="204">
        <f>SUM(BB65:BF65)</f>
        <v>1.3694061787671326</v>
      </c>
      <c r="BH65" s="194">
        <f t="shared" si="25"/>
        <v>0.2792340911398781</v>
      </c>
      <c r="BI65" s="205">
        <f t="shared" si="26"/>
        <v>60</v>
      </c>
      <c r="BK65" s="208">
        <f>L65+V65+AF65+AP65+AZ65</f>
        <v>320.69</v>
      </c>
    </row>
    <row r="66" spans="60:61" ht="12.75" customHeight="1" thickBot="1">
      <c r="BH66" s="97"/>
      <c r="BI66" s="97"/>
    </row>
    <row r="67" spans="1:63" ht="12.75" customHeight="1" thickBot="1">
      <c r="A67" s="2"/>
      <c r="B67" s="3" t="s">
        <v>133</v>
      </c>
      <c r="C67" s="233">
        <v>1</v>
      </c>
      <c r="D67" s="233"/>
      <c r="E67" s="233"/>
      <c r="F67" s="233"/>
      <c r="G67" s="233"/>
      <c r="H67" s="233"/>
      <c r="I67" s="233"/>
      <c r="J67" s="233"/>
      <c r="K67" s="233"/>
      <c r="L67" s="233"/>
      <c r="M67" s="234">
        <v>2</v>
      </c>
      <c r="N67" s="234"/>
      <c r="O67" s="234"/>
      <c r="P67" s="234"/>
      <c r="Q67" s="234"/>
      <c r="R67" s="234"/>
      <c r="S67" s="234"/>
      <c r="T67" s="234"/>
      <c r="U67" s="234"/>
      <c r="V67" s="234"/>
      <c r="W67" s="235">
        <v>3</v>
      </c>
      <c r="X67" s="235"/>
      <c r="Y67" s="235"/>
      <c r="Z67" s="235"/>
      <c r="AA67" s="235"/>
      <c r="AB67" s="235"/>
      <c r="AC67" s="235"/>
      <c r="AD67" s="235"/>
      <c r="AE67" s="235"/>
      <c r="AF67" s="235"/>
      <c r="AG67" s="236">
        <v>4</v>
      </c>
      <c r="AH67" s="236"/>
      <c r="AI67" s="236"/>
      <c r="AJ67" s="236"/>
      <c r="AK67" s="236"/>
      <c r="AL67" s="236"/>
      <c r="AM67" s="236"/>
      <c r="AN67" s="236"/>
      <c r="AO67" s="236"/>
      <c r="AP67" s="236"/>
      <c r="AQ67" s="237">
        <v>5</v>
      </c>
      <c r="AR67" s="237"/>
      <c r="AS67" s="237"/>
      <c r="AT67" s="237"/>
      <c r="AU67" s="237"/>
      <c r="AV67" s="237"/>
      <c r="AW67" s="237"/>
      <c r="AX67" s="237"/>
      <c r="AY67" s="237"/>
      <c r="AZ67" s="237"/>
      <c r="BA67" s="4"/>
      <c r="BB67" s="31" t="s">
        <v>17</v>
      </c>
      <c r="BC67" s="32" t="s">
        <v>18</v>
      </c>
      <c r="BD67" s="32" t="s">
        <v>19</v>
      </c>
      <c r="BE67" s="32" t="s">
        <v>20</v>
      </c>
      <c r="BF67" s="32" t="s">
        <v>21</v>
      </c>
      <c r="BG67" s="33" t="s">
        <v>29</v>
      </c>
      <c r="BH67" s="34" t="s">
        <v>92</v>
      </c>
      <c r="BI67" s="35" t="s">
        <v>24</v>
      </c>
      <c r="BK67" s="36" t="s">
        <v>30</v>
      </c>
    </row>
    <row r="68" spans="1:63" ht="12.75" customHeight="1" thickBot="1">
      <c r="A68" s="29" t="s">
        <v>1</v>
      </c>
      <c r="B68" s="98" t="s">
        <v>2</v>
      </c>
      <c r="C68" s="38" t="s">
        <v>3</v>
      </c>
      <c r="D68" s="39" t="s">
        <v>4</v>
      </c>
      <c r="E68" s="39" t="s">
        <v>5</v>
      </c>
      <c r="F68" s="39" t="s">
        <v>6</v>
      </c>
      <c r="G68" s="39" t="s">
        <v>7</v>
      </c>
      <c r="H68" s="39" t="s">
        <v>8</v>
      </c>
      <c r="I68" s="39" t="s">
        <v>9</v>
      </c>
      <c r="J68" s="39" t="s">
        <v>10</v>
      </c>
      <c r="K68" s="39" t="s">
        <v>11</v>
      </c>
      <c r="L68" s="40" t="s">
        <v>12</v>
      </c>
      <c r="M68" s="41" t="s">
        <v>3</v>
      </c>
      <c r="N68" s="42" t="s">
        <v>4</v>
      </c>
      <c r="O68" s="42" t="s">
        <v>5</v>
      </c>
      <c r="P68" s="42" t="s">
        <v>6</v>
      </c>
      <c r="Q68" s="42" t="s">
        <v>7</v>
      </c>
      <c r="R68" s="42" t="s">
        <v>8</v>
      </c>
      <c r="S68" s="42" t="s">
        <v>9</v>
      </c>
      <c r="T68" s="42" t="s">
        <v>10</v>
      </c>
      <c r="U68" s="42" t="s">
        <v>11</v>
      </c>
      <c r="V68" s="43" t="s">
        <v>13</v>
      </c>
      <c r="W68" s="44" t="s">
        <v>3</v>
      </c>
      <c r="X68" s="45" t="s">
        <v>4</v>
      </c>
      <c r="Y68" s="45" t="s">
        <v>5</v>
      </c>
      <c r="Z68" s="45" t="s">
        <v>6</v>
      </c>
      <c r="AA68" s="45" t="s">
        <v>7</v>
      </c>
      <c r="AB68" s="45" t="s">
        <v>8</v>
      </c>
      <c r="AC68" s="45" t="s">
        <v>9</v>
      </c>
      <c r="AD68" s="45" t="s">
        <v>10</v>
      </c>
      <c r="AE68" s="45" t="s">
        <v>11</v>
      </c>
      <c r="AF68" s="46" t="s">
        <v>14</v>
      </c>
      <c r="AG68" s="47" t="s">
        <v>3</v>
      </c>
      <c r="AH68" s="48" t="s">
        <v>4</v>
      </c>
      <c r="AI68" s="48" t="s">
        <v>5</v>
      </c>
      <c r="AJ68" s="48" t="s">
        <v>6</v>
      </c>
      <c r="AK68" s="48" t="s">
        <v>7</v>
      </c>
      <c r="AL68" s="48" t="s">
        <v>8</v>
      </c>
      <c r="AM68" s="48" t="s">
        <v>9</v>
      </c>
      <c r="AN68" s="48" t="s">
        <v>10</v>
      </c>
      <c r="AO68" s="48" t="s">
        <v>11</v>
      </c>
      <c r="AP68" s="49" t="s">
        <v>15</v>
      </c>
      <c r="AQ68" s="50" t="s">
        <v>3</v>
      </c>
      <c r="AR68" s="51" t="s">
        <v>4</v>
      </c>
      <c r="AS68" s="51" t="s">
        <v>5</v>
      </c>
      <c r="AT68" s="51" t="s">
        <v>6</v>
      </c>
      <c r="AU68" s="51" t="s">
        <v>7</v>
      </c>
      <c r="AV68" s="51" t="s">
        <v>8</v>
      </c>
      <c r="AW68" s="51" t="s">
        <v>9</v>
      </c>
      <c r="AX68" s="51" t="s">
        <v>10</v>
      </c>
      <c r="AY68" s="51" t="s">
        <v>11</v>
      </c>
      <c r="AZ68" s="52" t="s">
        <v>16</v>
      </c>
      <c r="BA68" s="22"/>
      <c r="BB68" s="99">
        <f>(SMALL((L69:L98),1))</f>
        <v>20.56</v>
      </c>
      <c r="BC68" s="100">
        <f>(SMALL((V69:V98),1))</f>
        <v>12.08</v>
      </c>
      <c r="BD68" s="100">
        <f>(SMALL((AF69:AF98),1))</f>
        <v>27.22</v>
      </c>
      <c r="BE68" s="100">
        <f>(SMALL((AP69:AP98),1))</f>
        <v>13.64</v>
      </c>
      <c r="BF68" s="100">
        <f>(SMALL((AZ69:AZ98),1))</f>
        <v>16.560000000000002</v>
      </c>
      <c r="BG68" s="101" t="s">
        <v>31</v>
      </c>
      <c r="BH68" s="102">
        <f>((100/(LARGE(BG69:BG98,1))))/100</f>
        <v>0.2226844663704877</v>
      </c>
      <c r="BI68" s="103" t="s">
        <v>93</v>
      </c>
      <c r="BK68" s="53" t="s">
        <v>32</v>
      </c>
    </row>
    <row r="69" spans="1:63" ht="12.75" customHeight="1">
      <c r="A69" s="146">
        <v>1</v>
      </c>
      <c r="B69" s="147" t="s">
        <v>105</v>
      </c>
      <c r="C69" s="148">
        <v>21.57</v>
      </c>
      <c r="D69" s="149">
        <v>0</v>
      </c>
      <c r="E69" s="149">
        <v>10</v>
      </c>
      <c r="F69" s="149">
        <v>4</v>
      </c>
      <c r="G69" s="149">
        <v>0</v>
      </c>
      <c r="H69" s="149">
        <v>0</v>
      </c>
      <c r="I69" s="149">
        <v>0</v>
      </c>
      <c r="J69" s="149">
        <v>0</v>
      </c>
      <c r="K69" s="149">
        <v>0</v>
      </c>
      <c r="L69" s="150">
        <f aca="true" t="shared" si="27" ref="L69:L98">C69+F69*1+G69*2+H69*5+I69*10+J69*10+K69*3</f>
        <v>25.57</v>
      </c>
      <c r="M69" s="151">
        <v>12.97</v>
      </c>
      <c r="N69" s="152">
        <v>0</v>
      </c>
      <c r="O69" s="152">
        <v>9</v>
      </c>
      <c r="P69" s="152">
        <v>1</v>
      </c>
      <c r="Q69" s="152">
        <v>0</v>
      </c>
      <c r="R69" s="152">
        <v>0</v>
      </c>
      <c r="S69" s="152">
        <v>0</v>
      </c>
      <c r="T69" s="152">
        <v>0</v>
      </c>
      <c r="U69" s="152">
        <v>0</v>
      </c>
      <c r="V69" s="153">
        <f aca="true" t="shared" si="28" ref="V69:V98">M69+P69*1+Q69*2+R69*5+S69*10+T69*10+U69*3</f>
        <v>13.97</v>
      </c>
      <c r="W69" s="154">
        <v>24.98</v>
      </c>
      <c r="X69" s="155">
        <v>0</v>
      </c>
      <c r="Y69" s="155">
        <v>9</v>
      </c>
      <c r="Z69" s="155">
        <v>3</v>
      </c>
      <c r="AA69" s="155">
        <v>0</v>
      </c>
      <c r="AB69" s="155">
        <v>0</v>
      </c>
      <c r="AC69" s="155">
        <v>0</v>
      </c>
      <c r="AD69" s="155">
        <v>0</v>
      </c>
      <c r="AE69" s="155">
        <v>0</v>
      </c>
      <c r="AF69" s="156">
        <f aca="true" t="shared" si="29" ref="AF69:AF98">W69+Z69*1+AA69*2+AB69*5+AC69*10+AD69*10+AE69*3</f>
        <v>27.98</v>
      </c>
      <c r="AG69" s="157">
        <v>11.47</v>
      </c>
      <c r="AH69" s="158">
        <v>0</v>
      </c>
      <c r="AI69" s="158">
        <v>13</v>
      </c>
      <c r="AJ69" s="158">
        <v>3</v>
      </c>
      <c r="AK69" s="158">
        <v>0</v>
      </c>
      <c r="AL69" s="158">
        <v>0</v>
      </c>
      <c r="AM69" s="158">
        <v>0</v>
      </c>
      <c r="AN69" s="158">
        <v>0</v>
      </c>
      <c r="AO69" s="158">
        <v>0</v>
      </c>
      <c r="AP69" s="159">
        <f aca="true" t="shared" si="30" ref="AP69:AP98">AG69+AJ69*1+AK69*2+AL69*5+AM69*10+AN69*10+AO69*3</f>
        <v>14.47</v>
      </c>
      <c r="AQ69" s="160">
        <v>17.27</v>
      </c>
      <c r="AR69" s="161">
        <v>0</v>
      </c>
      <c r="AS69" s="161">
        <v>13</v>
      </c>
      <c r="AT69" s="161">
        <v>1</v>
      </c>
      <c r="AU69" s="161">
        <v>0</v>
      </c>
      <c r="AV69" s="161">
        <v>0</v>
      </c>
      <c r="AW69" s="161">
        <v>0</v>
      </c>
      <c r="AX69" s="161">
        <v>0</v>
      </c>
      <c r="AY69" s="161">
        <v>0</v>
      </c>
      <c r="AZ69" s="162">
        <f aca="true" t="shared" si="31" ref="AZ69:AZ98">AQ69+AT69*1+AU69*2+AV69*5+AW69*10+AX69*10+AY69*3</f>
        <v>18.27</v>
      </c>
      <c r="BA69" s="1"/>
      <c r="BB69" s="104">
        <f aca="true" t="shared" si="32" ref="BB69:BB98">$BB$68/L69</f>
        <v>0.8040672663277277</v>
      </c>
      <c r="BC69" s="105">
        <f aca="true" t="shared" si="33" ref="BC69:BC98">$BC$68/V69</f>
        <v>0.8647100930565497</v>
      </c>
      <c r="BD69" s="105">
        <f aca="true" t="shared" si="34" ref="BD69:BD98">$BD$68/AF69</f>
        <v>0.9728377412437454</v>
      </c>
      <c r="BE69" s="105">
        <f aca="true" t="shared" si="35" ref="BE69:BE98">$BE$68/AP69</f>
        <v>0.9426399447131997</v>
      </c>
      <c r="BF69" s="105">
        <f aca="true" t="shared" si="36" ref="BF69:BF98">$BF$68/AZ69</f>
        <v>0.9064039408866996</v>
      </c>
      <c r="BG69" s="106">
        <f aca="true" t="shared" si="37" ref="BG69:BG98">(SUM(BB69:BF69))</f>
        <v>4.490658986227922</v>
      </c>
      <c r="BH69" s="71">
        <f aca="true" t="shared" si="38" ref="BH69:BH98">($BH$68*BG69)</f>
        <v>1.0000000000000002</v>
      </c>
      <c r="BI69" s="107">
        <f aca="true" t="shared" si="39" ref="BI69:BI98">(RANK(BH69,$BH$69:$BH$98))</f>
        <v>1</v>
      </c>
      <c r="BK69" s="206">
        <f aca="true" t="shared" si="40" ref="BK69:BK98">L69+V69+AF69+AP69+AZ69</f>
        <v>100.25999999999999</v>
      </c>
    </row>
    <row r="70" spans="1:63" ht="12.75" customHeight="1">
      <c r="A70" s="163">
        <v>2</v>
      </c>
      <c r="B70" s="73" t="s">
        <v>120</v>
      </c>
      <c r="C70" s="74">
        <v>21.53</v>
      </c>
      <c r="D70" s="75">
        <v>0</v>
      </c>
      <c r="E70" s="75">
        <v>13</v>
      </c>
      <c r="F70" s="75">
        <v>1</v>
      </c>
      <c r="G70" s="75">
        <v>0</v>
      </c>
      <c r="H70" s="75">
        <v>0</v>
      </c>
      <c r="I70" s="75">
        <v>0</v>
      </c>
      <c r="J70" s="75">
        <v>0</v>
      </c>
      <c r="K70" s="75">
        <v>0</v>
      </c>
      <c r="L70" s="108">
        <f t="shared" si="27"/>
        <v>22.53</v>
      </c>
      <c r="M70" s="77">
        <v>16.31</v>
      </c>
      <c r="N70" s="78">
        <v>0</v>
      </c>
      <c r="O70" s="78">
        <v>10</v>
      </c>
      <c r="P70" s="78">
        <v>0</v>
      </c>
      <c r="Q70" s="78">
        <v>0</v>
      </c>
      <c r="R70" s="78">
        <v>0</v>
      </c>
      <c r="S70" s="78">
        <v>0</v>
      </c>
      <c r="T70" s="78">
        <v>0</v>
      </c>
      <c r="U70" s="78">
        <v>0</v>
      </c>
      <c r="V70" s="79">
        <f t="shared" si="28"/>
        <v>16.31</v>
      </c>
      <c r="W70" s="109">
        <v>29.63</v>
      </c>
      <c r="X70" s="81">
        <v>0</v>
      </c>
      <c r="Y70" s="81">
        <v>7</v>
      </c>
      <c r="Z70" s="81">
        <v>4</v>
      </c>
      <c r="AA70" s="81">
        <v>0</v>
      </c>
      <c r="AB70" s="81">
        <v>1</v>
      </c>
      <c r="AC70" s="81">
        <v>0</v>
      </c>
      <c r="AD70" s="81">
        <v>0</v>
      </c>
      <c r="AE70" s="81">
        <v>0</v>
      </c>
      <c r="AF70" s="110">
        <f t="shared" si="29"/>
        <v>38.629999999999995</v>
      </c>
      <c r="AG70" s="83">
        <v>11.64</v>
      </c>
      <c r="AH70" s="84">
        <v>0</v>
      </c>
      <c r="AI70" s="84">
        <v>14</v>
      </c>
      <c r="AJ70" s="84">
        <v>2</v>
      </c>
      <c r="AK70" s="84">
        <v>0</v>
      </c>
      <c r="AL70" s="84">
        <v>0</v>
      </c>
      <c r="AM70" s="84">
        <v>0</v>
      </c>
      <c r="AN70" s="84">
        <v>0</v>
      </c>
      <c r="AO70" s="84">
        <v>0</v>
      </c>
      <c r="AP70" s="85">
        <f t="shared" si="30"/>
        <v>13.64</v>
      </c>
      <c r="AQ70" s="111">
        <v>14.56</v>
      </c>
      <c r="AR70" s="87">
        <v>0</v>
      </c>
      <c r="AS70" s="87">
        <v>12</v>
      </c>
      <c r="AT70" s="87">
        <v>2</v>
      </c>
      <c r="AU70" s="87">
        <v>0</v>
      </c>
      <c r="AV70" s="87">
        <v>0</v>
      </c>
      <c r="AW70" s="87">
        <v>0</v>
      </c>
      <c r="AX70" s="87">
        <v>0</v>
      </c>
      <c r="AY70" s="87">
        <v>0</v>
      </c>
      <c r="AZ70" s="164">
        <f t="shared" si="31"/>
        <v>16.560000000000002</v>
      </c>
      <c r="BA70" s="1"/>
      <c r="BB70" s="89">
        <f t="shared" si="32"/>
        <v>0.9125610297381268</v>
      </c>
      <c r="BC70" s="90">
        <f t="shared" si="33"/>
        <v>0.7406499080318824</v>
      </c>
      <c r="BD70" s="90">
        <f t="shared" si="34"/>
        <v>0.7046337043748383</v>
      </c>
      <c r="BE70" s="90">
        <f t="shared" si="35"/>
        <v>1</v>
      </c>
      <c r="BF70" s="90">
        <f t="shared" si="36"/>
        <v>1</v>
      </c>
      <c r="BG70" s="112">
        <f t="shared" si="37"/>
        <v>4.357844642144848</v>
      </c>
      <c r="BH70" s="92">
        <f t="shared" si="38"/>
        <v>0.9704243086615143</v>
      </c>
      <c r="BI70" s="113">
        <f t="shared" si="39"/>
        <v>2</v>
      </c>
      <c r="BK70" s="207">
        <f t="shared" si="40"/>
        <v>107.67</v>
      </c>
    </row>
    <row r="71" spans="1:63" ht="12.75" customHeight="1">
      <c r="A71" s="163">
        <v>3</v>
      </c>
      <c r="B71" s="73" t="s">
        <v>119</v>
      </c>
      <c r="C71" s="74">
        <v>18.18</v>
      </c>
      <c r="D71" s="75">
        <v>0</v>
      </c>
      <c r="E71" s="75">
        <v>6</v>
      </c>
      <c r="F71" s="75">
        <v>8</v>
      </c>
      <c r="G71" s="75">
        <v>0</v>
      </c>
      <c r="H71" s="75">
        <v>0</v>
      </c>
      <c r="I71" s="75">
        <v>0</v>
      </c>
      <c r="J71" s="75">
        <v>0</v>
      </c>
      <c r="K71" s="75">
        <v>0</v>
      </c>
      <c r="L71" s="108">
        <f t="shared" si="27"/>
        <v>26.18</v>
      </c>
      <c r="M71" s="77">
        <v>12.8</v>
      </c>
      <c r="N71" s="78">
        <v>0</v>
      </c>
      <c r="O71" s="78">
        <v>9</v>
      </c>
      <c r="P71" s="78">
        <v>1</v>
      </c>
      <c r="Q71" s="78">
        <v>0</v>
      </c>
      <c r="R71" s="78">
        <v>0</v>
      </c>
      <c r="S71" s="78">
        <v>0</v>
      </c>
      <c r="T71" s="78">
        <v>0</v>
      </c>
      <c r="U71" s="78">
        <v>0</v>
      </c>
      <c r="V71" s="79">
        <f t="shared" si="28"/>
        <v>13.8</v>
      </c>
      <c r="W71" s="109">
        <v>29.44</v>
      </c>
      <c r="X71" s="81">
        <v>0</v>
      </c>
      <c r="Y71" s="81">
        <v>12</v>
      </c>
      <c r="Z71" s="81">
        <v>0</v>
      </c>
      <c r="AA71" s="81">
        <v>0</v>
      </c>
      <c r="AB71" s="81">
        <v>0</v>
      </c>
      <c r="AC71" s="81">
        <v>0</v>
      </c>
      <c r="AD71" s="81">
        <v>0</v>
      </c>
      <c r="AE71" s="81">
        <v>0</v>
      </c>
      <c r="AF71" s="110">
        <f t="shared" si="29"/>
        <v>29.44</v>
      </c>
      <c r="AG71" s="83">
        <v>11.41</v>
      </c>
      <c r="AH71" s="84">
        <v>0</v>
      </c>
      <c r="AI71" s="84">
        <v>10</v>
      </c>
      <c r="AJ71" s="84">
        <v>6</v>
      </c>
      <c r="AK71" s="84">
        <v>0</v>
      </c>
      <c r="AL71" s="84">
        <v>0</v>
      </c>
      <c r="AM71" s="84">
        <v>0</v>
      </c>
      <c r="AN71" s="84">
        <v>0</v>
      </c>
      <c r="AO71" s="84">
        <v>0</v>
      </c>
      <c r="AP71" s="85">
        <f t="shared" si="30"/>
        <v>17.41</v>
      </c>
      <c r="AQ71" s="111">
        <v>16.57</v>
      </c>
      <c r="AR71" s="87">
        <v>0</v>
      </c>
      <c r="AS71" s="87">
        <v>12</v>
      </c>
      <c r="AT71" s="87">
        <v>2</v>
      </c>
      <c r="AU71" s="87">
        <v>0</v>
      </c>
      <c r="AV71" s="87">
        <v>0</v>
      </c>
      <c r="AW71" s="87">
        <v>0</v>
      </c>
      <c r="AX71" s="87">
        <v>0</v>
      </c>
      <c r="AY71" s="87">
        <v>0</v>
      </c>
      <c r="AZ71" s="164">
        <f t="shared" si="31"/>
        <v>18.57</v>
      </c>
      <c r="BA71" s="1"/>
      <c r="BB71" s="89">
        <f t="shared" si="32"/>
        <v>0.7853323147440794</v>
      </c>
      <c r="BC71" s="90">
        <f t="shared" si="33"/>
        <v>0.8753623188405797</v>
      </c>
      <c r="BD71" s="90">
        <f t="shared" si="34"/>
        <v>0.9245923913043478</v>
      </c>
      <c r="BE71" s="90">
        <f t="shared" si="35"/>
        <v>0.7834577828834004</v>
      </c>
      <c r="BF71" s="90">
        <f t="shared" si="36"/>
        <v>0.8917609046849759</v>
      </c>
      <c r="BG71" s="112">
        <f t="shared" si="37"/>
        <v>4.260505712457384</v>
      </c>
      <c r="BH71" s="92">
        <f t="shared" si="38"/>
        <v>0.9487484410469871</v>
      </c>
      <c r="BI71" s="113">
        <f t="shared" si="39"/>
        <v>3</v>
      </c>
      <c r="BK71" s="207">
        <f t="shared" si="40"/>
        <v>105.4</v>
      </c>
    </row>
    <row r="72" spans="1:63" ht="12.75" customHeight="1">
      <c r="A72" s="163">
        <v>4</v>
      </c>
      <c r="B72" s="73" t="s">
        <v>115</v>
      </c>
      <c r="C72" s="74">
        <v>22.26</v>
      </c>
      <c r="D72" s="75">
        <v>0</v>
      </c>
      <c r="E72" s="75">
        <v>11</v>
      </c>
      <c r="F72" s="75">
        <v>3</v>
      </c>
      <c r="G72" s="75">
        <v>0</v>
      </c>
      <c r="H72" s="75">
        <v>0</v>
      </c>
      <c r="I72" s="75">
        <v>0</v>
      </c>
      <c r="J72" s="75">
        <v>0</v>
      </c>
      <c r="K72" s="75">
        <v>0</v>
      </c>
      <c r="L72" s="108">
        <f t="shared" si="27"/>
        <v>25.26</v>
      </c>
      <c r="M72" s="77">
        <v>12.97</v>
      </c>
      <c r="N72" s="78">
        <v>0</v>
      </c>
      <c r="O72" s="78">
        <v>8</v>
      </c>
      <c r="P72" s="78">
        <v>1</v>
      </c>
      <c r="Q72" s="78">
        <v>1</v>
      </c>
      <c r="R72" s="78">
        <v>0</v>
      </c>
      <c r="S72" s="78">
        <v>0</v>
      </c>
      <c r="T72" s="78">
        <v>0</v>
      </c>
      <c r="U72" s="78">
        <v>0</v>
      </c>
      <c r="V72" s="79">
        <f t="shared" si="28"/>
        <v>15.97</v>
      </c>
      <c r="W72" s="109">
        <v>21.72</v>
      </c>
      <c r="X72" s="81">
        <v>0</v>
      </c>
      <c r="Y72" s="81">
        <v>6</v>
      </c>
      <c r="Z72" s="81">
        <v>4</v>
      </c>
      <c r="AA72" s="81">
        <v>1</v>
      </c>
      <c r="AB72" s="81">
        <v>1</v>
      </c>
      <c r="AC72" s="81">
        <v>0</v>
      </c>
      <c r="AD72" s="81">
        <v>0</v>
      </c>
      <c r="AE72" s="81">
        <v>0</v>
      </c>
      <c r="AF72" s="110">
        <f t="shared" si="29"/>
        <v>32.72</v>
      </c>
      <c r="AG72" s="83">
        <v>10.51</v>
      </c>
      <c r="AH72" s="84">
        <v>0</v>
      </c>
      <c r="AI72" s="84">
        <v>12</v>
      </c>
      <c r="AJ72" s="84">
        <v>4</v>
      </c>
      <c r="AK72" s="84">
        <v>0</v>
      </c>
      <c r="AL72" s="84">
        <v>0</v>
      </c>
      <c r="AM72" s="84">
        <v>0</v>
      </c>
      <c r="AN72" s="84">
        <v>0</v>
      </c>
      <c r="AO72" s="84">
        <v>0</v>
      </c>
      <c r="AP72" s="85">
        <f t="shared" si="30"/>
        <v>14.51</v>
      </c>
      <c r="AQ72" s="111">
        <v>15.87</v>
      </c>
      <c r="AR72" s="87">
        <v>0</v>
      </c>
      <c r="AS72" s="87">
        <v>11</v>
      </c>
      <c r="AT72" s="87">
        <v>3</v>
      </c>
      <c r="AU72" s="87">
        <v>0</v>
      </c>
      <c r="AV72" s="87">
        <v>0</v>
      </c>
      <c r="AW72" s="87">
        <v>0</v>
      </c>
      <c r="AX72" s="87">
        <v>0</v>
      </c>
      <c r="AY72" s="87">
        <v>0</v>
      </c>
      <c r="AZ72" s="164">
        <f t="shared" si="31"/>
        <v>18.869999999999997</v>
      </c>
      <c r="BA72" s="1"/>
      <c r="BB72" s="89">
        <f t="shared" si="32"/>
        <v>0.8139350752177354</v>
      </c>
      <c r="BC72" s="90">
        <f t="shared" si="33"/>
        <v>0.7564182842830307</v>
      </c>
      <c r="BD72" s="90">
        <f t="shared" si="34"/>
        <v>0.8319070904645477</v>
      </c>
      <c r="BE72" s="90">
        <f t="shared" si="35"/>
        <v>0.9400413507925569</v>
      </c>
      <c r="BF72" s="90">
        <f t="shared" si="36"/>
        <v>0.8775834658187601</v>
      </c>
      <c r="BG72" s="112">
        <f t="shared" si="37"/>
        <v>4.219885266576631</v>
      </c>
      <c r="BH72" s="92">
        <f t="shared" si="38"/>
        <v>0.9397028987323002</v>
      </c>
      <c r="BI72" s="113">
        <f t="shared" si="39"/>
        <v>4</v>
      </c>
      <c r="BK72" s="207">
        <f t="shared" si="40"/>
        <v>107.33000000000001</v>
      </c>
    </row>
    <row r="73" spans="1:63" ht="12.75" customHeight="1">
      <c r="A73" s="163">
        <v>5</v>
      </c>
      <c r="B73" s="73" t="s">
        <v>107</v>
      </c>
      <c r="C73" s="74">
        <v>18.56</v>
      </c>
      <c r="D73" s="75">
        <v>0</v>
      </c>
      <c r="E73" s="75">
        <v>12</v>
      </c>
      <c r="F73" s="75">
        <v>2</v>
      </c>
      <c r="G73" s="75">
        <v>0</v>
      </c>
      <c r="H73" s="75">
        <v>0</v>
      </c>
      <c r="I73" s="75">
        <v>0</v>
      </c>
      <c r="J73" s="75">
        <v>0</v>
      </c>
      <c r="K73" s="75">
        <v>0</v>
      </c>
      <c r="L73" s="108">
        <f t="shared" si="27"/>
        <v>20.56</v>
      </c>
      <c r="M73" s="77">
        <v>11.53</v>
      </c>
      <c r="N73" s="78">
        <v>0</v>
      </c>
      <c r="O73" s="78">
        <v>9</v>
      </c>
      <c r="P73" s="78">
        <v>1</v>
      </c>
      <c r="Q73" s="78">
        <v>0</v>
      </c>
      <c r="R73" s="78">
        <v>0</v>
      </c>
      <c r="S73" s="78">
        <v>0</v>
      </c>
      <c r="T73" s="78">
        <v>0</v>
      </c>
      <c r="U73" s="78">
        <v>0</v>
      </c>
      <c r="V73" s="79">
        <f t="shared" si="28"/>
        <v>12.53</v>
      </c>
      <c r="W73" s="109">
        <v>27.81</v>
      </c>
      <c r="X73" s="81">
        <v>0</v>
      </c>
      <c r="Y73" s="81">
        <v>11</v>
      </c>
      <c r="Z73" s="81">
        <v>1</v>
      </c>
      <c r="AA73" s="81">
        <v>0</v>
      </c>
      <c r="AB73" s="81">
        <v>0</v>
      </c>
      <c r="AC73" s="81">
        <v>0</v>
      </c>
      <c r="AD73" s="81">
        <v>0</v>
      </c>
      <c r="AE73" s="81">
        <v>0</v>
      </c>
      <c r="AF73" s="110">
        <f t="shared" si="29"/>
        <v>28.81</v>
      </c>
      <c r="AG73" s="83">
        <v>12.07</v>
      </c>
      <c r="AH73" s="84">
        <v>0</v>
      </c>
      <c r="AI73" s="84">
        <v>11</v>
      </c>
      <c r="AJ73" s="84">
        <v>4</v>
      </c>
      <c r="AK73" s="84">
        <v>1</v>
      </c>
      <c r="AL73" s="84">
        <v>0</v>
      </c>
      <c r="AM73" s="84">
        <v>0</v>
      </c>
      <c r="AN73" s="84">
        <v>0</v>
      </c>
      <c r="AO73" s="84">
        <v>0</v>
      </c>
      <c r="AP73" s="85">
        <f t="shared" si="30"/>
        <v>18.07</v>
      </c>
      <c r="AQ73" s="111">
        <v>16.14</v>
      </c>
      <c r="AR73" s="87">
        <v>0</v>
      </c>
      <c r="AS73" s="87">
        <v>12</v>
      </c>
      <c r="AT73" s="87">
        <v>0</v>
      </c>
      <c r="AU73" s="87">
        <v>2</v>
      </c>
      <c r="AV73" s="87">
        <v>0</v>
      </c>
      <c r="AW73" s="87">
        <v>0</v>
      </c>
      <c r="AX73" s="87">
        <v>1</v>
      </c>
      <c r="AY73" s="87">
        <v>0</v>
      </c>
      <c r="AZ73" s="164">
        <f t="shared" si="31"/>
        <v>30.14</v>
      </c>
      <c r="BA73" s="1"/>
      <c r="BB73" s="89">
        <f t="shared" si="32"/>
        <v>1</v>
      </c>
      <c r="BC73" s="90">
        <f t="shared" si="33"/>
        <v>0.9640861931364725</v>
      </c>
      <c r="BD73" s="90">
        <f t="shared" si="34"/>
        <v>0.944810829573065</v>
      </c>
      <c r="BE73" s="90">
        <f t="shared" si="35"/>
        <v>0.7548422800221362</v>
      </c>
      <c r="BF73" s="90">
        <f t="shared" si="36"/>
        <v>0.5494359654943597</v>
      </c>
      <c r="BG73" s="112">
        <f t="shared" si="37"/>
        <v>4.213175268226033</v>
      </c>
      <c r="BH73" s="92">
        <f t="shared" si="38"/>
        <v>0.9382086863302506</v>
      </c>
      <c r="BI73" s="113">
        <f t="shared" si="39"/>
        <v>5</v>
      </c>
      <c r="BK73" s="207">
        <f t="shared" si="40"/>
        <v>110.11</v>
      </c>
    </row>
    <row r="74" spans="1:63" ht="12.75" customHeight="1">
      <c r="A74" s="163">
        <v>6</v>
      </c>
      <c r="B74" s="73" t="s">
        <v>95</v>
      </c>
      <c r="C74" s="74">
        <v>19</v>
      </c>
      <c r="D74" s="75">
        <v>0</v>
      </c>
      <c r="E74" s="75">
        <v>8</v>
      </c>
      <c r="F74" s="75">
        <v>6</v>
      </c>
      <c r="G74" s="75">
        <v>0</v>
      </c>
      <c r="H74" s="75">
        <v>0</v>
      </c>
      <c r="I74" s="75">
        <v>0</v>
      </c>
      <c r="J74" s="75">
        <v>0</v>
      </c>
      <c r="K74" s="75">
        <v>0</v>
      </c>
      <c r="L74" s="108">
        <f t="shared" si="27"/>
        <v>25</v>
      </c>
      <c r="M74" s="77">
        <v>14.06</v>
      </c>
      <c r="N74" s="78">
        <v>0</v>
      </c>
      <c r="O74" s="78">
        <v>9</v>
      </c>
      <c r="P74" s="78">
        <v>1</v>
      </c>
      <c r="Q74" s="78">
        <v>0</v>
      </c>
      <c r="R74" s="78">
        <v>0</v>
      </c>
      <c r="S74" s="78">
        <v>0</v>
      </c>
      <c r="T74" s="78">
        <v>0</v>
      </c>
      <c r="U74" s="78">
        <v>0</v>
      </c>
      <c r="V74" s="79">
        <f t="shared" si="28"/>
        <v>15.06</v>
      </c>
      <c r="W74" s="109">
        <v>28.99</v>
      </c>
      <c r="X74" s="81">
        <v>0</v>
      </c>
      <c r="Y74" s="81">
        <v>11</v>
      </c>
      <c r="Z74" s="81">
        <v>0</v>
      </c>
      <c r="AA74" s="81">
        <v>0</v>
      </c>
      <c r="AB74" s="81">
        <v>1</v>
      </c>
      <c r="AC74" s="81">
        <v>0</v>
      </c>
      <c r="AD74" s="81">
        <v>0</v>
      </c>
      <c r="AE74" s="81">
        <v>0</v>
      </c>
      <c r="AF74" s="110">
        <f t="shared" si="29"/>
        <v>33.989999999999995</v>
      </c>
      <c r="AG74" s="83">
        <v>12.5</v>
      </c>
      <c r="AH74" s="84">
        <v>0</v>
      </c>
      <c r="AI74" s="84">
        <v>11</v>
      </c>
      <c r="AJ74" s="84">
        <v>5</v>
      </c>
      <c r="AK74" s="84">
        <v>0</v>
      </c>
      <c r="AL74" s="84">
        <v>0</v>
      </c>
      <c r="AM74" s="84">
        <v>0</v>
      </c>
      <c r="AN74" s="84">
        <v>0</v>
      </c>
      <c r="AO74" s="84">
        <v>0</v>
      </c>
      <c r="AP74" s="85">
        <f t="shared" si="30"/>
        <v>17.5</v>
      </c>
      <c r="AQ74" s="111">
        <v>14.85</v>
      </c>
      <c r="AR74" s="87">
        <v>0</v>
      </c>
      <c r="AS74" s="87">
        <v>10</v>
      </c>
      <c r="AT74" s="87">
        <v>3</v>
      </c>
      <c r="AU74" s="87">
        <v>1</v>
      </c>
      <c r="AV74" s="87">
        <v>0</v>
      </c>
      <c r="AW74" s="87">
        <v>0</v>
      </c>
      <c r="AX74" s="87">
        <v>0</v>
      </c>
      <c r="AY74" s="87">
        <v>0</v>
      </c>
      <c r="AZ74" s="164">
        <f t="shared" si="31"/>
        <v>19.85</v>
      </c>
      <c r="BA74" s="1"/>
      <c r="BB74" s="89">
        <f t="shared" si="32"/>
        <v>0.8223999999999999</v>
      </c>
      <c r="BC74" s="90">
        <f t="shared" si="33"/>
        <v>0.8021248339973439</v>
      </c>
      <c r="BD74" s="90">
        <f t="shared" si="34"/>
        <v>0.8008237716975581</v>
      </c>
      <c r="BE74" s="90">
        <f t="shared" si="35"/>
        <v>0.7794285714285715</v>
      </c>
      <c r="BF74" s="90">
        <f t="shared" si="36"/>
        <v>0.8342569269521412</v>
      </c>
      <c r="BG74" s="112">
        <f t="shared" si="37"/>
        <v>4.039034104075615</v>
      </c>
      <c r="BH74" s="92">
        <f t="shared" si="38"/>
        <v>0.8994301541182791</v>
      </c>
      <c r="BI74" s="113">
        <f t="shared" si="39"/>
        <v>6</v>
      </c>
      <c r="BK74" s="207">
        <f t="shared" si="40"/>
        <v>111.4</v>
      </c>
    </row>
    <row r="75" spans="1:63" ht="12.75" customHeight="1">
      <c r="A75" s="163">
        <v>7</v>
      </c>
      <c r="B75" s="73" t="s">
        <v>110</v>
      </c>
      <c r="C75" s="74">
        <v>17.86</v>
      </c>
      <c r="D75" s="75">
        <v>0</v>
      </c>
      <c r="E75" s="75">
        <v>8</v>
      </c>
      <c r="F75" s="75">
        <v>4</v>
      </c>
      <c r="G75" s="75">
        <v>0</v>
      </c>
      <c r="H75" s="75">
        <v>2</v>
      </c>
      <c r="I75" s="75">
        <v>0</v>
      </c>
      <c r="J75" s="75">
        <v>0</v>
      </c>
      <c r="K75" s="75">
        <v>2</v>
      </c>
      <c r="L75" s="108">
        <f t="shared" si="27"/>
        <v>37.86</v>
      </c>
      <c r="M75" s="77">
        <v>14.83</v>
      </c>
      <c r="N75" s="78">
        <v>0</v>
      </c>
      <c r="O75" s="78">
        <v>9</v>
      </c>
      <c r="P75" s="78">
        <v>1</v>
      </c>
      <c r="Q75" s="78">
        <v>0</v>
      </c>
      <c r="R75" s="78">
        <v>0</v>
      </c>
      <c r="S75" s="78">
        <v>0</v>
      </c>
      <c r="T75" s="78">
        <v>0</v>
      </c>
      <c r="U75" s="78">
        <v>0</v>
      </c>
      <c r="V75" s="79">
        <f t="shared" si="28"/>
        <v>15.83</v>
      </c>
      <c r="W75" s="109">
        <v>24.22</v>
      </c>
      <c r="X75" s="81">
        <v>0</v>
      </c>
      <c r="Y75" s="81">
        <v>9</v>
      </c>
      <c r="Z75" s="81">
        <v>3</v>
      </c>
      <c r="AA75" s="81">
        <v>0</v>
      </c>
      <c r="AB75" s="81">
        <v>0</v>
      </c>
      <c r="AC75" s="81">
        <v>0</v>
      </c>
      <c r="AD75" s="81">
        <v>0</v>
      </c>
      <c r="AE75" s="81">
        <v>0</v>
      </c>
      <c r="AF75" s="110">
        <f t="shared" si="29"/>
        <v>27.22</v>
      </c>
      <c r="AG75" s="83">
        <v>15.69</v>
      </c>
      <c r="AH75" s="84">
        <v>0</v>
      </c>
      <c r="AI75" s="84">
        <v>12</v>
      </c>
      <c r="AJ75" s="84">
        <v>3</v>
      </c>
      <c r="AK75" s="84">
        <v>1</v>
      </c>
      <c r="AL75" s="84">
        <v>0</v>
      </c>
      <c r="AM75" s="84">
        <v>0</v>
      </c>
      <c r="AN75" s="84">
        <v>0</v>
      </c>
      <c r="AO75" s="84">
        <v>0</v>
      </c>
      <c r="AP75" s="85">
        <f t="shared" si="30"/>
        <v>20.689999999999998</v>
      </c>
      <c r="AQ75" s="111">
        <v>14.1</v>
      </c>
      <c r="AR75" s="87">
        <v>0</v>
      </c>
      <c r="AS75" s="87">
        <v>11</v>
      </c>
      <c r="AT75" s="87">
        <v>3</v>
      </c>
      <c r="AU75" s="87">
        <v>0</v>
      </c>
      <c r="AV75" s="87">
        <v>0</v>
      </c>
      <c r="AW75" s="87">
        <v>0</v>
      </c>
      <c r="AX75" s="87">
        <v>0</v>
      </c>
      <c r="AY75" s="87">
        <v>0</v>
      </c>
      <c r="AZ75" s="164">
        <f t="shared" si="31"/>
        <v>17.1</v>
      </c>
      <c r="BA75" s="1"/>
      <c r="BB75" s="89">
        <f t="shared" si="32"/>
        <v>0.543053354463814</v>
      </c>
      <c r="BC75" s="90">
        <f t="shared" si="33"/>
        <v>0.7631080227416298</v>
      </c>
      <c r="BD75" s="90">
        <f t="shared" si="34"/>
        <v>1</v>
      </c>
      <c r="BE75" s="90">
        <f t="shared" si="35"/>
        <v>0.6592556790720155</v>
      </c>
      <c r="BF75" s="90">
        <f t="shared" si="36"/>
        <v>0.968421052631579</v>
      </c>
      <c r="BG75" s="112">
        <f t="shared" si="37"/>
        <v>3.933838108909038</v>
      </c>
      <c r="BH75" s="92">
        <f t="shared" si="38"/>
        <v>0.8760046400702975</v>
      </c>
      <c r="BI75" s="113">
        <f t="shared" si="39"/>
        <v>7</v>
      </c>
      <c r="BK75" s="207">
        <f t="shared" si="40"/>
        <v>118.69999999999999</v>
      </c>
    </row>
    <row r="76" spans="1:63" ht="12.75" customHeight="1">
      <c r="A76" s="163">
        <v>8</v>
      </c>
      <c r="B76" s="73" t="s">
        <v>116</v>
      </c>
      <c r="C76" s="74">
        <v>26.31</v>
      </c>
      <c r="D76" s="75">
        <v>0</v>
      </c>
      <c r="E76" s="75">
        <v>12</v>
      </c>
      <c r="F76" s="75">
        <v>2</v>
      </c>
      <c r="G76" s="75">
        <v>0</v>
      </c>
      <c r="H76" s="75">
        <v>0</v>
      </c>
      <c r="I76" s="75">
        <v>0</v>
      </c>
      <c r="J76" s="75">
        <v>0</v>
      </c>
      <c r="K76" s="75">
        <v>0</v>
      </c>
      <c r="L76" s="108">
        <f t="shared" si="27"/>
        <v>28.31</v>
      </c>
      <c r="M76" s="77">
        <v>12.08</v>
      </c>
      <c r="N76" s="78">
        <v>0</v>
      </c>
      <c r="O76" s="78">
        <v>10</v>
      </c>
      <c r="P76" s="78">
        <v>0</v>
      </c>
      <c r="Q76" s="78">
        <v>0</v>
      </c>
      <c r="R76" s="78">
        <v>0</v>
      </c>
      <c r="S76" s="78">
        <v>0</v>
      </c>
      <c r="T76" s="78">
        <v>0</v>
      </c>
      <c r="U76" s="78">
        <v>0</v>
      </c>
      <c r="V76" s="79">
        <f t="shared" si="28"/>
        <v>12.08</v>
      </c>
      <c r="W76" s="109">
        <v>25.68</v>
      </c>
      <c r="X76" s="81">
        <v>0</v>
      </c>
      <c r="Y76" s="81">
        <v>7</v>
      </c>
      <c r="Z76" s="81">
        <v>4</v>
      </c>
      <c r="AA76" s="81">
        <v>0</v>
      </c>
      <c r="AB76" s="81">
        <v>1</v>
      </c>
      <c r="AC76" s="81">
        <v>0</v>
      </c>
      <c r="AD76" s="81">
        <v>0</v>
      </c>
      <c r="AE76" s="81">
        <v>0</v>
      </c>
      <c r="AF76" s="110">
        <f t="shared" si="29"/>
        <v>34.68</v>
      </c>
      <c r="AG76" s="83">
        <v>14.51</v>
      </c>
      <c r="AH76" s="84">
        <v>0</v>
      </c>
      <c r="AI76" s="84">
        <v>11</v>
      </c>
      <c r="AJ76" s="84">
        <v>0</v>
      </c>
      <c r="AK76" s="84">
        <v>3</v>
      </c>
      <c r="AL76" s="84">
        <v>2</v>
      </c>
      <c r="AM76" s="84">
        <v>0</v>
      </c>
      <c r="AN76" s="84">
        <v>0</v>
      </c>
      <c r="AO76" s="84">
        <v>0</v>
      </c>
      <c r="AP76" s="85">
        <f t="shared" si="30"/>
        <v>30.509999999999998</v>
      </c>
      <c r="AQ76" s="111">
        <v>18.12</v>
      </c>
      <c r="AR76" s="87">
        <v>0</v>
      </c>
      <c r="AS76" s="87">
        <v>12</v>
      </c>
      <c r="AT76" s="87">
        <v>1</v>
      </c>
      <c r="AU76" s="87">
        <v>1</v>
      </c>
      <c r="AV76" s="87">
        <v>0</v>
      </c>
      <c r="AW76" s="87">
        <v>0</v>
      </c>
      <c r="AX76" s="87">
        <v>0</v>
      </c>
      <c r="AY76" s="87">
        <v>0</v>
      </c>
      <c r="AZ76" s="164">
        <f t="shared" si="31"/>
        <v>21.12</v>
      </c>
      <c r="BA76" s="1"/>
      <c r="BB76" s="89">
        <f t="shared" si="32"/>
        <v>0.7262451430589898</v>
      </c>
      <c r="BC76" s="90">
        <f t="shared" si="33"/>
        <v>1</v>
      </c>
      <c r="BD76" s="90">
        <f t="shared" si="34"/>
        <v>0.7848904267589388</v>
      </c>
      <c r="BE76" s="90">
        <f t="shared" si="35"/>
        <v>0.44706653556211084</v>
      </c>
      <c r="BF76" s="90">
        <f t="shared" si="36"/>
        <v>0.7840909090909092</v>
      </c>
      <c r="BG76" s="112">
        <f t="shared" si="37"/>
        <v>3.742293014470949</v>
      </c>
      <c r="BH76" s="92">
        <f t="shared" si="38"/>
        <v>0.8333505229294671</v>
      </c>
      <c r="BI76" s="113">
        <f t="shared" si="39"/>
        <v>8</v>
      </c>
      <c r="BK76" s="207">
        <f t="shared" si="40"/>
        <v>126.69999999999999</v>
      </c>
    </row>
    <row r="77" spans="1:63" ht="12.75" customHeight="1">
      <c r="A77" s="163">
        <v>9</v>
      </c>
      <c r="B77" s="73" t="s">
        <v>123</v>
      </c>
      <c r="C77" s="74">
        <v>25.62</v>
      </c>
      <c r="D77" s="75">
        <v>0</v>
      </c>
      <c r="E77" s="75">
        <v>13</v>
      </c>
      <c r="F77" s="75">
        <v>1</v>
      </c>
      <c r="G77" s="75">
        <v>0</v>
      </c>
      <c r="H77" s="75">
        <v>0</v>
      </c>
      <c r="I77" s="75">
        <v>0</v>
      </c>
      <c r="J77" s="75">
        <v>0</v>
      </c>
      <c r="K77" s="75">
        <v>0</v>
      </c>
      <c r="L77" s="108">
        <f t="shared" si="27"/>
        <v>26.62</v>
      </c>
      <c r="M77" s="77">
        <v>17.43</v>
      </c>
      <c r="N77" s="78">
        <v>0</v>
      </c>
      <c r="O77" s="78">
        <v>10</v>
      </c>
      <c r="P77" s="78">
        <v>0</v>
      </c>
      <c r="Q77" s="78">
        <v>0</v>
      </c>
      <c r="R77" s="78">
        <v>0</v>
      </c>
      <c r="S77" s="78">
        <v>0</v>
      </c>
      <c r="T77" s="78">
        <v>0</v>
      </c>
      <c r="U77" s="78">
        <v>0</v>
      </c>
      <c r="V77" s="79">
        <f t="shared" si="28"/>
        <v>17.43</v>
      </c>
      <c r="W77" s="109">
        <v>32.95</v>
      </c>
      <c r="X77" s="81">
        <v>0</v>
      </c>
      <c r="Y77" s="81">
        <v>12</v>
      </c>
      <c r="Z77" s="81">
        <v>0</v>
      </c>
      <c r="AA77" s="81">
        <v>0</v>
      </c>
      <c r="AB77" s="81">
        <v>0</v>
      </c>
      <c r="AC77" s="81">
        <v>0</v>
      </c>
      <c r="AD77" s="81">
        <v>0</v>
      </c>
      <c r="AE77" s="81">
        <v>0</v>
      </c>
      <c r="AF77" s="110">
        <f t="shared" si="29"/>
        <v>32.95</v>
      </c>
      <c r="AG77" s="83">
        <v>14.12</v>
      </c>
      <c r="AH77" s="84">
        <v>0</v>
      </c>
      <c r="AI77" s="84">
        <v>6</v>
      </c>
      <c r="AJ77" s="84">
        <v>9</v>
      </c>
      <c r="AK77" s="84">
        <v>1</v>
      </c>
      <c r="AL77" s="84">
        <v>0</v>
      </c>
      <c r="AM77" s="84">
        <v>0</v>
      </c>
      <c r="AN77" s="84">
        <v>0</v>
      </c>
      <c r="AO77" s="84">
        <v>0</v>
      </c>
      <c r="AP77" s="85">
        <f t="shared" si="30"/>
        <v>25.119999999999997</v>
      </c>
      <c r="AQ77" s="111">
        <v>18.16</v>
      </c>
      <c r="AR77" s="87">
        <v>0</v>
      </c>
      <c r="AS77" s="87">
        <v>13</v>
      </c>
      <c r="AT77" s="87">
        <v>1</v>
      </c>
      <c r="AU77" s="87">
        <v>0</v>
      </c>
      <c r="AV77" s="87">
        <v>0</v>
      </c>
      <c r="AW77" s="87">
        <v>0</v>
      </c>
      <c r="AX77" s="87">
        <v>0</v>
      </c>
      <c r="AY77" s="87">
        <v>0</v>
      </c>
      <c r="AZ77" s="164">
        <f t="shared" si="31"/>
        <v>19.16</v>
      </c>
      <c r="BA77" s="1"/>
      <c r="BB77" s="89">
        <f t="shared" si="32"/>
        <v>0.7723516153268218</v>
      </c>
      <c r="BC77" s="90">
        <f t="shared" si="33"/>
        <v>0.6930579460699943</v>
      </c>
      <c r="BD77" s="90">
        <f t="shared" si="34"/>
        <v>0.8261001517450682</v>
      </c>
      <c r="BE77" s="90">
        <f t="shared" si="35"/>
        <v>0.5429936305732485</v>
      </c>
      <c r="BF77" s="90">
        <f t="shared" si="36"/>
        <v>0.8643006263048018</v>
      </c>
      <c r="BG77" s="112">
        <f t="shared" si="37"/>
        <v>3.6988039700199344</v>
      </c>
      <c r="BH77" s="92">
        <f t="shared" si="38"/>
        <v>0.8236661882729305</v>
      </c>
      <c r="BI77" s="113">
        <f t="shared" si="39"/>
        <v>9</v>
      </c>
      <c r="BK77" s="207">
        <f t="shared" si="40"/>
        <v>121.28</v>
      </c>
    </row>
    <row r="78" spans="1:63" ht="12.75" customHeight="1">
      <c r="A78" s="163">
        <v>10</v>
      </c>
      <c r="B78" s="73" t="s">
        <v>94</v>
      </c>
      <c r="C78" s="74">
        <v>18.31</v>
      </c>
      <c r="D78" s="75">
        <v>0</v>
      </c>
      <c r="E78" s="75">
        <v>7</v>
      </c>
      <c r="F78" s="75">
        <v>7</v>
      </c>
      <c r="G78" s="75">
        <v>0</v>
      </c>
      <c r="H78" s="75">
        <v>0</v>
      </c>
      <c r="I78" s="75">
        <v>0</v>
      </c>
      <c r="J78" s="75">
        <v>0</v>
      </c>
      <c r="K78" s="75">
        <v>2</v>
      </c>
      <c r="L78" s="108">
        <f t="shared" si="27"/>
        <v>31.31</v>
      </c>
      <c r="M78" s="77">
        <v>17.25</v>
      </c>
      <c r="N78" s="78">
        <v>0</v>
      </c>
      <c r="O78" s="78">
        <v>9</v>
      </c>
      <c r="P78" s="78">
        <v>1</v>
      </c>
      <c r="Q78" s="78">
        <v>0</v>
      </c>
      <c r="R78" s="78">
        <v>0</v>
      </c>
      <c r="S78" s="78">
        <v>0</v>
      </c>
      <c r="T78" s="78">
        <v>0</v>
      </c>
      <c r="U78" s="78">
        <v>0</v>
      </c>
      <c r="V78" s="79">
        <f t="shared" si="28"/>
        <v>18.25</v>
      </c>
      <c r="W78" s="109">
        <v>33.6</v>
      </c>
      <c r="X78" s="81">
        <v>0</v>
      </c>
      <c r="Y78" s="81">
        <v>10</v>
      </c>
      <c r="Z78" s="81">
        <v>2</v>
      </c>
      <c r="AA78" s="81">
        <v>0</v>
      </c>
      <c r="AB78" s="81">
        <v>0</v>
      </c>
      <c r="AC78" s="81">
        <v>0</v>
      </c>
      <c r="AD78" s="81">
        <v>0</v>
      </c>
      <c r="AE78" s="81">
        <v>0</v>
      </c>
      <c r="AF78" s="110">
        <f t="shared" si="29"/>
        <v>35.6</v>
      </c>
      <c r="AG78" s="83">
        <v>14.5</v>
      </c>
      <c r="AH78" s="84">
        <v>0</v>
      </c>
      <c r="AI78" s="84">
        <v>9</v>
      </c>
      <c r="AJ78" s="84">
        <v>6</v>
      </c>
      <c r="AK78" s="84">
        <v>1</v>
      </c>
      <c r="AL78" s="84">
        <v>0</v>
      </c>
      <c r="AM78" s="84">
        <v>0</v>
      </c>
      <c r="AN78" s="84">
        <v>0</v>
      </c>
      <c r="AO78" s="84">
        <v>0</v>
      </c>
      <c r="AP78" s="85">
        <f t="shared" si="30"/>
        <v>22.5</v>
      </c>
      <c r="AQ78" s="111">
        <v>13</v>
      </c>
      <c r="AR78" s="87">
        <v>0</v>
      </c>
      <c r="AS78" s="87">
        <v>11</v>
      </c>
      <c r="AT78" s="87">
        <v>1</v>
      </c>
      <c r="AU78" s="87">
        <v>2</v>
      </c>
      <c r="AV78" s="87">
        <v>0</v>
      </c>
      <c r="AW78" s="87">
        <v>0</v>
      </c>
      <c r="AX78" s="87">
        <v>0</v>
      </c>
      <c r="AY78" s="87">
        <v>0</v>
      </c>
      <c r="AZ78" s="164">
        <f t="shared" si="31"/>
        <v>18</v>
      </c>
      <c r="BA78" s="1"/>
      <c r="BB78" s="89">
        <f t="shared" si="32"/>
        <v>0.6566592143085276</v>
      </c>
      <c r="BC78" s="90">
        <f t="shared" si="33"/>
        <v>0.6619178082191781</v>
      </c>
      <c r="BD78" s="90">
        <f t="shared" si="34"/>
        <v>0.7646067415730337</v>
      </c>
      <c r="BE78" s="90">
        <f t="shared" si="35"/>
        <v>0.6062222222222222</v>
      </c>
      <c r="BF78" s="90">
        <f t="shared" si="36"/>
        <v>0.9200000000000002</v>
      </c>
      <c r="BG78" s="112">
        <f t="shared" si="37"/>
        <v>3.6094059863229617</v>
      </c>
      <c r="BH78" s="92">
        <f t="shared" si="38"/>
        <v>0.8037586459787726</v>
      </c>
      <c r="BI78" s="113">
        <f t="shared" si="39"/>
        <v>10</v>
      </c>
      <c r="BK78" s="207">
        <f t="shared" si="40"/>
        <v>125.66</v>
      </c>
    </row>
    <row r="79" spans="1:63" ht="12.75" customHeight="1">
      <c r="A79" s="163">
        <v>11</v>
      </c>
      <c r="B79" s="73" t="s">
        <v>108</v>
      </c>
      <c r="C79" s="74">
        <v>28.79</v>
      </c>
      <c r="D79" s="75">
        <v>0</v>
      </c>
      <c r="E79" s="75">
        <v>14</v>
      </c>
      <c r="F79" s="75">
        <v>0</v>
      </c>
      <c r="G79" s="75">
        <v>0</v>
      </c>
      <c r="H79" s="75">
        <v>0</v>
      </c>
      <c r="I79" s="75">
        <v>0</v>
      </c>
      <c r="J79" s="75">
        <v>0</v>
      </c>
      <c r="K79" s="75">
        <v>0</v>
      </c>
      <c r="L79" s="108">
        <f t="shared" si="27"/>
        <v>28.79</v>
      </c>
      <c r="M79" s="77">
        <v>20.98</v>
      </c>
      <c r="N79" s="78">
        <v>0</v>
      </c>
      <c r="O79" s="78">
        <v>10</v>
      </c>
      <c r="P79" s="78">
        <v>0</v>
      </c>
      <c r="Q79" s="78">
        <v>0</v>
      </c>
      <c r="R79" s="78">
        <v>0</v>
      </c>
      <c r="S79" s="78">
        <v>0</v>
      </c>
      <c r="T79" s="78">
        <v>0</v>
      </c>
      <c r="U79" s="78">
        <v>0</v>
      </c>
      <c r="V79" s="79">
        <f t="shared" si="28"/>
        <v>20.98</v>
      </c>
      <c r="W79" s="109">
        <v>32.72</v>
      </c>
      <c r="X79" s="81">
        <v>0</v>
      </c>
      <c r="Y79" s="81">
        <v>5</v>
      </c>
      <c r="Z79" s="81">
        <v>4</v>
      </c>
      <c r="AA79" s="81">
        <v>3</v>
      </c>
      <c r="AB79" s="81">
        <v>0</v>
      </c>
      <c r="AC79" s="81">
        <v>0</v>
      </c>
      <c r="AD79" s="81">
        <v>0</v>
      </c>
      <c r="AE79" s="81">
        <v>0</v>
      </c>
      <c r="AF79" s="110">
        <f t="shared" si="29"/>
        <v>42.72</v>
      </c>
      <c r="AG79" s="83">
        <v>16.99</v>
      </c>
      <c r="AH79" s="84">
        <v>0</v>
      </c>
      <c r="AI79" s="84">
        <v>15</v>
      </c>
      <c r="AJ79" s="84">
        <v>1</v>
      </c>
      <c r="AK79" s="84">
        <v>0</v>
      </c>
      <c r="AL79" s="84">
        <v>0</v>
      </c>
      <c r="AM79" s="84">
        <v>0</v>
      </c>
      <c r="AN79" s="84">
        <v>0</v>
      </c>
      <c r="AO79" s="84">
        <v>0</v>
      </c>
      <c r="AP79" s="85">
        <f t="shared" si="30"/>
        <v>17.99</v>
      </c>
      <c r="AQ79" s="111">
        <v>18.68</v>
      </c>
      <c r="AR79" s="87">
        <v>0</v>
      </c>
      <c r="AS79" s="87">
        <v>14</v>
      </c>
      <c r="AT79" s="87">
        <v>0</v>
      </c>
      <c r="AU79" s="87">
        <v>0</v>
      </c>
      <c r="AV79" s="87">
        <v>0</v>
      </c>
      <c r="AW79" s="87">
        <v>0</v>
      </c>
      <c r="AX79" s="87">
        <v>0</v>
      </c>
      <c r="AY79" s="87">
        <v>0</v>
      </c>
      <c r="AZ79" s="164">
        <f t="shared" si="31"/>
        <v>18.68</v>
      </c>
      <c r="BA79" s="1"/>
      <c r="BB79" s="89">
        <f t="shared" si="32"/>
        <v>0.714136853073984</v>
      </c>
      <c r="BC79" s="90">
        <f t="shared" si="33"/>
        <v>0.5757864632983793</v>
      </c>
      <c r="BD79" s="90">
        <f t="shared" si="34"/>
        <v>0.6371722846441947</v>
      </c>
      <c r="BE79" s="90">
        <f t="shared" si="35"/>
        <v>0.7581989994441357</v>
      </c>
      <c r="BF79" s="90">
        <f t="shared" si="36"/>
        <v>0.8865096359743042</v>
      </c>
      <c r="BG79" s="112">
        <f t="shared" si="37"/>
        <v>3.571804236434998</v>
      </c>
      <c r="BH79" s="92">
        <f t="shared" si="38"/>
        <v>0.7953853203703748</v>
      </c>
      <c r="BI79" s="113">
        <f t="shared" si="39"/>
        <v>11</v>
      </c>
      <c r="BK79" s="207">
        <f t="shared" si="40"/>
        <v>129.16</v>
      </c>
    </row>
    <row r="80" spans="1:63" ht="12.75" customHeight="1">
      <c r="A80" s="163">
        <v>12</v>
      </c>
      <c r="B80" s="73" t="s">
        <v>96</v>
      </c>
      <c r="C80" s="74">
        <v>22.59</v>
      </c>
      <c r="D80" s="75">
        <v>0</v>
      </c>
      <c r="E80" s="75">
        <v>11</v>
      </c>
      <c r="F80" s="75">
        <v>3</v>
      </c>
      <c r="G80" s="75">
        <v>0</v>
      </c>
      <c r="H80" s="75">
        <v>0</v>
      </c>
      <c r="I80" s="75">
        <v>0</v>
      </c>
      <c r="J80" s="75">
        <v>0</v>
      </c>
      <c r="K80" s="75">
        <v>0</v>
      </c>
      <c r="L80" s="108">
        <f t="shared" si="27"/>
        <v>25.59</v>
      </c>
      <c r="M80" s="77">
        <v>15.91</v>
      </c>
      <c r="N80" s="78">
        <v>0</v>
      </c>
      <c r="O80" s="78">
        <v>9</v>
      </c>
      <c r="P80" s="78">
        <v>1</v>
      </c>
      <c r="Q80" s="78">
        <v>0</v>
      </c>
      <c r="R80" s="78">
        <v>0</v>
      </c>
      <c r="S80" s="78">
        <v>0</v>
      </c>
      <c r="T80" s="78">
        <v>0</v>
      </c>
      <c r="U80" s="78">
        <v>0</v>
      </c>
      <c r="V80" s="79">
        <f t="shared" si="28"/>
        <v>16.91</v>
      </c>
      <c r="W80" s="109">
        <v>25.68</v>
      </c>
      <c r="X80" s="81">
        <v>0</v>
      </c>
      <c r="Y80" s="81">
        <v>11</v>
      </c>
      <c r="Z80" s="81">
        <v>1</v>
      </c>
      <c r="AA80" s="81">
        <v>0</v>
      </c>
      <c r="AB80" s="81">
        <v>0</v>
      </c>
      <c r="AC80" s="81">
        <v>0</v>
      </c>
      <c r="AD80" s="81">
        <v>0</v>
      </c>
      <c r="AE80" s="81">
        <v>3</v>
      </c>
      <c r="AF80" s="110">
        <f t="shared" si="29"/>
        <v>35.68</v>
      </c>
      <c r="AG80" s="83">
        <v>16.16</v>
      </c>
      <c r="AH80" s="84">
        <v>0</v>
      </c>
      <c r="AI80" s="84">
        <v>14</v>
      </c>
      <c r="AJ80" s="84">
        <v>2</v>
      </c>
      <c r="AK80" s="84">
        <v>0</v>
      </c>
      <c r="AL80" s="84">
        <v>0</v>
      </c>
      <c r="AM80" s="84">
        <v>0</v>
      </c>
      <c r="AN80" s="84">
        <v>0</v>
      </c>
      <c r="AO80" s="84">
        <v>0</v>
      </c>
      <c r="AP80" s="85">
        <f t="shared" si="30"/>
        <v>18.16</v>
      </c>
      <c r="AQ80" s="111">
        <v>22.17</v>
      </c>
      <c r="AR80" s="87">
        <v>0</v>
      </c>
      <c r="AS80" s="87">
        <v>13</v>
      </c>
      <c r="AT80" s="87">
        <v>1</v>
      </c>
      <c r="AU80" s="87">
        <v>0</v>
      </c>
      <c r="AV80" s="87">
        <v>0</v>
      </c>
      <c r="AW80" s="87">
        <v>0</v>
      </c>
      <c r="AX80" s="87">
        <v>1</v>
      </c>
      <c r="AY80" s="87">
        <v>0</v>
      </c>
      <c r="AZ80" s="164">
        <f t="shared" si="31"/>
        <v>33.17</v>
      </c>
      <c r="BA80" s="1"/>
      <c r="BB80" s="89">
        <f t="shared" si="32"/>
        <v>0.8034388432981633</v>
      </c>
      <c r="BC80" s="90">
        <f t="shared" si="33"/>
        <v>0.7143701951507984</v>
      </c>
      <c r="BD80" s="90">
        <f t="shared" si="34"/>
        <v>0.7628923766816144</v>
      </c>
      <c r="BE80" s="90">
        <f t="shared" si="35"/>
        <v>0.7511013215859031</v>
      </c>
      <c r="BF80" s="90">
        <f t="shared" si="36"/>
        <v>0.4992463069038288</v>
      </c>
      <c r="BG80" s="112">
        <f t="shared" si="37"/>
        <v>3.5310490436203077</v>
      </c>
      <c r="BH80" s="92">
        <f t="shared" si="38"/>
        <v>0.7863097720066091</v>
      </c>
      <c r="BI80" s="113">
        <f t="shared" si="39"/>
        <v>12</v>
      </c>
      <c r="BK80" s="207">
        <f t="shared" si="40"/>
        <v>129.51</v>
      </c>
    </row>
    <row r="81" spans="1:63" ht="12.75" customHeight="1">
      <c r="A81" s="163">
        <v>13</v>
      </c>
      <c r="B81" s="73" t="s">
        <v>118</v>
      </c>
      <c r="C81" s="74">
        <v>24.43</v>
      </c>
      <c r="D81" s="75">
        <v>0</v>
      </c>
      <c r="E81" s="75">
        <v>13</v>
      </c>
      <c r="F81" s="75">
        <v>1</v>
      </c>
      <c r="G81" s="75">
        <v>0</v>
      </c>
      <c r="H81" s="75">
        <v>0</v>
      </c>
      <c r="I81" s="75">
        <v>0</v>
      </c>
      <c r="J81" s="75">
        <v>0</v>
      </c>
      <c r="K81" s="75">
        <v>0</v>
      </c>
      <c r="L81" s="108">
        <f t="shared" si="27"/>
        <v>25.43</v>
      </c>
      <c r="M81" s="77">
        <v>19.45</v>
      </c>
      <c r="N81" s="78">
        <v>0</v>
      </c>
      <c r="O81" s="78">
        <v>10</v>
      </c>
      <c r="P81" s="78">
        <v>0</v>
      </c>
      <c r="Q81" s="78">
        <v>0</v>
      </c>
      <c r="R81" s="78">
        <v>0</v>
      </c>
      <c r="S81" s="78">
        <v>0</v>
      </c>
      <c r="T81" s="78">
        <v>0</v>
      </c>
      <c r="U81" s="78">
        <v>0</v>
      </c>
      <c r="V81" s="79">
        <f t="shared" si="28"/>
        <v>19.45</v>
      </c>
      <c r="W81" s="109">
        <v>36.22</v>
      </c>
      <c r="X81" s="81">
        <v>0</v>
      </c>
      <c r="Y81" s="81">
        <v>12</v>
      </c>
      <c r="Z81" s="81">
        <v>0</v>
      </c>
      <c r="AA81" s="81">
        <v>0</v>
      </c>
      <c r="AB81" s="81">
        <v>0</v>
      </c>
      <c r="AC81" s="81">
        <v>0</v>
      </c>
      <c r="AD81" s="81">
        <v>0</v>
      </c>
      <c r="AE81" s="81">
        <v>2</v>
      </c>
      <c r="AF81" s="110">
        <f t="shared" si="29"/>
        <v>42.22</v>
      </c>
      <c r="AG81" s="83">
        <v>20.54</v>
      </c>
      <c r="AH81" s="84">
        <v>0</v>
      </c>
      <c r="AI81" s="84">
        <v>16</v>
      </c>
      <c r="AJ81" s="84">
        <v>0</v>
      </c>
      <c r="AK81" s="84">
        <v>0</v>
      </c>
      <c r="AL81" s="84">
        <v>0</v>
      </c>
      <c r="AM81" s="84">
        <v>0</v>
      </c>
      <c r="AN81" s="84">
        <v>0</v>
      </c>
      <c r="AO81" s="84">
        <v>0</v>
      </c>
      <c r="AP81" s="85">
        <f t="shared" si="30"/>
        <v>20.54</v>
      </c>
      <c r="AQ81" s="111">
        <v>18.14</v>
      </c>
      <c r="AR81" s="87">
        <v>0</v>
      </c>
      <c r="AS81" s="87">
        <v>10</v>
      </c>
      <c r="AT81" s="87">
        <v>4</v>
      </c>
      <c r="AU81" s="87">
        <v>0</v>
      </c>
      <c r="AV81" s="87">
        <v>0</v>
      </c>
      <c r="AW81" s="87">
        <v>0</v>
      </c>
      <c r="AX81" s="87">
        <v>0</v>
      </c>
      <c r="AY81" s="87">
        <v>0</v>
      </c>
      <c r="AZ81" s="164">
        <f t="shared" si="31"/>
        <v>22.14</v>
      </c>
      <c r="BA81" s="1"/>
      <c r="BB81" s="89">
        <f t="shared" si="32"/>
        <v>0.8084939048368068</v>
      </c>
      <c r="BC81" s="90">
        <f t="shared" si="33"/>
        <v>0.6210796915167095</v>
      </c>
      <c r="BD81" s="90">
        <f t="shared" si="34"/>
        <v>0.6447181430601611</v>
      </c>
      <c r="BE81" s="90">
        <f t="shared" si="35"/>
        <v>0.6640701071080819</v>
      </c>
      <c r="BF81" s="90">
        <f t="shared" si="36"/>
        <v>0.7479674796747968</v>
      </c>
      <c r="BG81" s="112">
        <f t="shared" si="37"/>
        <v>3.4863293261965564</v>
      </c>
      <c r="BH81" s="92">
        <f t="shared" si="38"/>
        <v>0.7763513855958621</v>
      </c>
      <c r="BI81" s="113">
        <f t="shared" si="39"/>
        <v>13</v>
      </c>
      <c r="BK81" s="207">
        <f t="shared" si="40"/>
        <v>129.77999999999997</v>
      </c>
    </row>
    <row r="82" spans="1:63" ht="12.75" customHeight="1">
      <c r="A82" s="163">
        <v>14</v>
      </c>
      <c r="B82" s="73" t="s">
        <v>109</v>
      </c>
      <c r="C82" s="74">
        <v>22.85</v>
      </c>
      <c r="D82" s="75">
        <v>0</v>
      </c>
      <c r="E82" s="75">
        <v>13</v>
      </c>
      <c r="F82" s="75">
        <v>1</v>
      </c>
      <c r="G82" s="75">
        <v>0</v>
      </c>
      <c r="H82" s="75">
        <v>0</v>
      </c>
      <c r="I82" s="75">
        <v>0</v>
      </c>
      <c r="J82" s="75">
        <v>0</v>
      </c>
      <c r="K82" s="75">
        <v>0</v>
      </c>
      <c r="L82" s="108">
        <f t="shared" si="27"/>
        <v>23.85</v>
      </c>
      <c r="M82" s="77">
        <v>15.54</v>
      </c>
      <c r="N82" s="78">
        <v>0</v>
      </c>
      <c r="O82" s="78">
        <v>10</v>
      </c>
      <c r="P82" s="78">
        <v>0</v>
      </c>
      <c r="Q82" s="78">
        <v>0</v>
      </c>
      <c r="R82" s="78">
        <v>0</v>
      </c>
      <c r="S82" s="78">
        <v>0</v>
      </c>
      <c r="T82" s="78">
        <v>0</v>
      </c>
      <c r="U82" s="78">
        <v>0</v>
      </c>
      <c r="V82" s="79">
        <f t="shared" si="28"/>
        <v>15.54</v>
      </c>
      <c r="W82" s="109">
        <v>40.12</v>
      </c>
      <c r="X82" s="81">
        <v>0</v>
      </c>
      <c r="Y82" s="81">
        <v>12</v>
      </c>
      <c r="Z82" s="81">
        <v>0</v>
      </c>
      <c r="AA82" s="81">
        <v>0</v>
      </c>
      <c r="AB82" s="81">
        <v>0</v>
      </c>
      <c r="AC82" s="81">
        <v>0</v>
      </c>
      <c r="AD82" s="81">
        <v>0</v>
      </c>
      <c r="AE82" s="81">
        <v>0</v>
      </c>
      <c r="AF82" s="110">
        <f t="shared" si="29"/>
        <v>40.12</v>
      </c>
      <c r="AG82" s="83">
        <v>15.68</v>
      </c>
      <c r="AH82" s="84">
        <v>0</v>
      </c>
      <c r="AI82" s="84">
        <v>12</v>
      </c>
      <c r="AJ82" s="84">
        <v>4</v>
      </c>
      <c r="AK82" s="84">
        <v>0</v>
      </c>
      <c r="AL82" s="84">
        <v>0</v>
      </c>
      <c r="AM82" s="84">
        <v>0</v>
      </c>
      <c r="AN82" s="84">
        <v>0</v>
      </c>
      <c r="AO82" s="84">
        <v>0</v>
      </c>
      <c r="AP82" s="85">
        <f t="shared" si="30"/>
        <v>19.68</v>
      </c>
      <c r="AQ82" s="111">
        <v>38.52</v>
      </c>
      <c r="AR82" s="87">
        <v>0</v>
      </c>
      <c r="AS82" s="87">
        <v>14</v>
      </c>
      <c r="AT82" s="87">
        <v>0</v>
      </c>
      <c r="AU82" s="87">
        <v>0</v>
      </c>
      <c r="AV82" s="87">
        <v>0</v>
      </c>
      <c r="AW82" s="87">
        <v>0</v>
      </c>
      <c r="AX82" s="87">
        <v>0</v>
      </c>
      <c r="AY82" s="87">
        <v>0</v>
      </c>
      <c r="AZ82" s="164">
        <f t="shared" si="31"/>
        <v>38.52</v>
      </c>
      <c r="BA82" s="1"/>
      <c r="BB82" s="89">
        <f t="shared" si="32"/>
        <v>0.8620545073375261</v>
      </c>
      <c r="BC82" s="90">
        <f t="shared" si="33"/>
        <v>0.7773487773487774</v>
      </c>
      <c r="BD82" s="90">
        <f t="shared" si="34"/>
        <v>0.6784646061814557</v>
      </c>
      <c r="BE82" s="90">
        <f t="shared" si="35"/>
        <v>0.693089430894309</v>
      </c>
      <c r="BF82" s="90">
        <f t="shared" si="36"/>
        <v>0.4299065420560748</v>
      </c>
      <c r="BG82" s="112">
        <f t="shared" si="37"/>
        <v>3.4408638638181426</v>
      </c>
      <c r="BH82" s="92">
        <f t="shared" si="38"/>
        <v>0.7662269333678375</v>
      </c>
      <c r="BI82" s="113">
        <f t="shared" si="39"/>
        <v>14</v>
      </c>
      <c r="BK82" s="207">
        <f t="shared" si="40"/>
        <v>137.71</v>
      </c>
    </row>
    <row r="83" spans="1:63" ht="12.75" customHeight="1">
      <c r="A83" s="163">
        <v>15</v>
      </c>
      <c r="B83" s="73" t="s">
        <v>100</v>
      </c>
      <c r="C83" s="74">
        <v>27.01</v>
      </c>
      <c r="D83" s="75">
        <v>0</v>
      </c>
      <c r="E83" s="75">
        <v>10</v>
      </c>
      <c r="F83" s="75">
        <v>4</v>
      </c>
      <c r="G83" s="75">
        <v>0</v>
      </c>
      <c r="H83" s="75">
        <v>0</v>
      </c>
      <c r="I83" s="75">
        <v>0</v>
      </c>
      <c r="J83" s="75">
        <v>0</v>
      </c>
      <c r="K83" s="75">
        <v>0</v>
      </c>
      <c r="L83" s="108">
        <f t="shared" si="27"/>
        <v>31.01</v>
      </c>
      <c r="M83" s="77">
        <v>17.19</v>
      </c>
      <c r="N83" s="78">
        <v>0</v>
      </c>
      <c r="O83" s="78">
        <v>10</v>
      </c>
      <c r="P83" s="78">
        <v>0</v>
      </c>
      <c r="Q83" s="78">
        <v>0</v>
      </c>
      <c r="R83" s="78">
        <v>0</v>
      </c>
      <c r="S83" s="78">
        <v>0</v>
      </c>
      <c r="T83" s="78">
        <v>0</v>
      </c>
      <c r="U83" s="78">
        <v>0</v>
      </c>
      <c r="V83" s="79">
        <f t="shared" si="28"/>
        <v>17.19</v>
      </c>
      <c r="W83" s="109">
        <v>43.75</v>
      </c>
      <c r="X83" s="81">
        <v>0</v>
      </c>
      <c r="Y83" s="81">
        <v>11</v>
      </c>
      <c r="Z83" s="81">
        <v>1</v>
      </c>
      <c r="AA83" s="81">
        <v>0</v>
      </c>
      <c r="AB83" s="81">
        <v>0</v>
      </c>
      <c r="AC83" s="81">
        <v>0</v>
      </c>
      <c r="AD83" s="81">
        <v>0</v>
      </c>
      <c r="AE83" s="81">
        <v>0</v>
      </c>
      <c r="AF83" s="110">
        <f t="shared" si="29"/>
        <v>44.75</v>
      </c>
      <c r="AG83" s="83">
        <v>20.16</v>
      </c>
      <c r="AH83" s="84">
        <v>0</v>
      </c>
      <c r="AI83" s="84">
        <v>16</v>
      </c>
      <c r="AJ83" s="84">
        <v>0</v>
      </c>
      <c r="AK83" s="84">
        <v>0</v>
      </c>
      <c r="AL83" s="84">
        <v>0</v>
      </c>
      <c r="AM83" s="84">
        <v>0</v>
      </c>
      <c r="AN83" s="84">
        <v>0</v>
      </c>
      <c r="AO83" s="84">
        <v>0</v>
      </c>
      <c r="AP83" s="85">
        <f t="shared" si="30"/>
        <v>20.16</v>
      </c>
      <c r="AQ83" s="111">
        <v>19.55</v>
      </c>
      <c r="AR83" s="87">
        <v>0</v>
      </c>
      <c r="AS83" s="87">
        <v>12</v>
      </c>
      <c r="AT83" s="87">
        <v>2</v>
      </c>
      <c r="AU83" s="87">
        <v>0</v>
      </c>
      <c r="AV83" s="87">
        <v>0</v>
      </c>
      <c r="AW83" s="87">
        <v>0</v>
      </c>
      <c r="AX83" s="87">
        <v>0</v>
      </c>
      <c r="AY83" s="87">
        <v>0</v>
      </c>
      <c r="AZ83" s="164">
        <f t="shared" si="31"/>
        <v>21.55</v>
      </c>
      <c r="BA83" s="1"/>
      <c r="BB83" s="89">
        <f t="shared" si="32"/>
        <v>0.6630119316349564</v>
      </c>
      <c r="BC83" s="90">
        <f t="shared" si="33"/>
        <v>0.7027341477603257</v>
      </c>
      <c r="BD83" s="90">
        <f t="shared" si="34"/>
        <v>0.608268156424581</v>
      </c>
      <c r="BE83" s="90">
        <f t="shared" si="35"/>
        <v>0.6765873015873016</v>
      </c>
      <c r="BF83" s="90">
        <f t="shared" si="36"/>
        <v>0.7684454756380511</v>
      </c>
      <c r="BG83" s="112">
        <f t="shared" si="37"/>
        <v>3.419047013045216</v>
      </c>
      <c r="BH83" s="92">
        <f t="shared" si="38"/>
        <v>0.7613686595955838</v>
      </c>
      <c r="BI83" s="113">
        <f t="shared" si="39"/>
        <v>15</v>
      </c>
      <c r="BK83" s="207">
        <f t="shared" si="40"/>
        <v>134.66</v>
      </c>
    </row>
    <row r="84" spans="1:63" ht="12.75" customHeight="1">
      <c r="A84" s="163">
        <v>16</v>
      </c>
      <c r="B84" s="73" t="s">
        <v>102</v>
      </c>
      <c r="C84" s="74">
        <v>33.36</v>
      </c>
      <c r="D84" s="75">
        <v>0</v>
      </c>
      <c r="E84" s="75">
        <v>14</v>
      </c>
      <c r="F84" s="75">
        <v>0</v>
      </c>
      <c r="G84" s="75">
        <v>0</v>
      </c>
      <c r="H84" s="75">
        <v>0</v>
      </c>
      <c r="I84" s="75">
        <v>0</v>
      </c>
      <c r="J84" s="75">
        <v>0</v>
      </c>
      <c r="K84" s="75">
        <v>0</v>
      </c>
      <c r="L84" s="108">
        <f t="shared" si="27"/>
        <v>33.36</v>
      </c>
      <c r="M84" s="77">
        <v>22.03</v>
      </c>
      <c r="N84" s="78">
        <v>0</v>
      </c>
      <c r="O84" s="78">
        <v>8</v>
      </c>
      <c r="P84" s="78">
        <v>2</v>
      </c>
      <c r="Q84" s="78">
        <v>0</v>
      </c>
      <c r="R84" s="78">
        <v>0</v>
      </c>
      <c r="S84" s="78">
        <v>0</v>
      </c>
      <c r="T84" s="78">
        <v>0</v>
      </c>
      <c r="U84" s="78">
        <v>0</v>
      </c>
      <c r="V84" s="79">
        <f t="shared" si="28"/>
        <v>24.03</v>
      </c>
      <c r="W84" s="109">
        <v>40.16</v>
      </c>
      <c r="X84" s="81">
        <v>0</v>
      </c>
      <c r="Y84" s="81">
        <v>12</v>
      </c>
      <c r="Z84" s="81">
        <v>0</v>
      </c>
      <c r="AA84" s="81">
        <v>0</v>
      </c>
      <c r="AB84" s="81">
        <v>0</v>
      </c>
      <c r="AC84" s="81">
        <v>0</v>
      </c>
      <c r="AD84" s="81">
        <v>0</v>
      </c>
      <c r="AE84" s="81">
        <v>0</v>
      </c>
      <c r="AF84" s="110">
        <f t="shared" si="29"/>
        <v>40.16</v>
      </c>
      <c r="AG84" s="83">
        <v>13.7</v>
      </c>
      <c r="AH84" s="84">
        <v>0</v>
      </c>
      <c r="AI84" s="84">
        <v>9</v>
      </c>
      <c r="AJ84" s="84">
        <v>5</v>
      </c>
      <c r="AK84" s="84">
        <v>2</v>
      </c>
      <c r="AL84" s="84">
        <v>0</v>
      </c>
      <c r="AM84" s="84">
        <v>0</v>
      </c>
      <c r="AN84" s="84">
        <v>0</v>
      </c>
      <c r="AO84" s="84">
        <v>0</v>
      </c>
      <c r="AP84" s="85">
        <f t="shared" si="30"/>
        <v>22.7</v>
      </c>
      <c r="AQ84" s="111">
        <v>17.14</v>
      </c>
      <c r="AR84" s="87">
        <v>0</v>
      </c>
      <c r="AS84" s="87">
        <v>14</v>
      </c>
      <c r="AT84" s="87">
        <v>0</v>
      </c>
      <c r="AU84" s="87">
        <v>0</v>
      </c>
      <c r="AV84" s="87">
        <v>0</v>
      </c>
      <c r="AW84" s="87">
        <v>0</v>
      </c>
      <c r="AX84" s="87">
        <v>0</v>
      </c>
      <c r="AY84" s="87">
        <v>0</v>
      </c>
      <c r="AZ84" s="164">
        <f t="shared" si="31"/>
        <v>17.14</v>
      </c>
      <c r="BA84" s="1"/>
      <c r="BB84" s="89">
        <f t="shared" si="32"/>
        <v>0.6163069544364508</v>
      </c>
      <c r="BC84" s="90">
        <f t="shared" si="33"/>
        <v>0.5027049521431544</v>
      </c>
      <c r="BD84" s="90">
        <f t="shared" si="34"/>
        <v>0.677788844621514</v>
      </c>
      <c r="BE84" s="90">
        <f t="shared" si="35"/>
        <v>0.6008810572687225</v>
      </c>
      <c r="BF84" s="90">
        <f t="shared" si="36"/>
        <v>0.9661610268378064</v>
      </c>
      <c r="BG84" s="112">
        <f t="shared" si="37"/>
        <v>3.363842835307648</v>
      </c>
      <c r="BH84" s="92">
        <f t="shared" si="38"/>
        <v>0.7490755467346719</v>
      </c>
      <c r="BI84" s="113">
        <f t="shared" si="39"/>
        <v>16</v>
      </c>
      <c r="BK84" s="207">
        <f t="shared" si="40"/>
        <v>137.39</v>
      </c>
    </row>
    <row r="85" spans="1:63" ht="12.75" customHeight="1">
      <c r="A85" s="163">
        <v>17</v>
      </c>
      <c r="B85" s="73" t="s">
        <v>111</v>
      </c>
      <c r="C85" s="74">
        <v>25.12</v>
      </c>
      <c r="D85" s="75">
        <v>0</v>
      </c>
      <c r="E85" s="75">
        <v>13</v>
      </c>
      <c r="F85" s="75">
        <v>1</v>
      </c>
      <c r="G85" s="75">
        <v>0</v>
      </c>
      <c r="H85" s="75">
        <v>0</v>
      </c>
      <c r="I85" s="75">
        <v>0</v>
      </c>
      <c r="J85" s="75">
        <v>0</v>
      </c>
      <c r="K85" s="75">
        <v>0</v>
      </c>
      <c r="L85" s="108">
        <f t="shared" si="27"/>
        <v>26.12</v>
      </c>
      <c r="M85" s="77">
        <v>12.49</v>
      </c>
      <c r="N85" s="78">
        <v>0</v>
      </c>
      <c r="O85" s="78">
        <v>7</v>
      </c>
      <c r="P85" s="78">
        <v>3</v>
      </c>
      <c r="Q85" s="78">
        <v>0</v>
      </c>
      <c r="R85" s="78">
        <v>0</v>
      </c>
      <c r="S85" s="78">
        <v>0</v>
      </c>
      <c r="T85" s="78">
        <v>0</v>
      </c>
      <c r="U85" s="78">
        <v>0</v>
      </c>
      <c r="V85" s="79">
        <f t="shared" si="28"/>
        <v>15.49</v>
      </c>
      <c r="W85" s="109">
        <v>36.83</v>
      </c>
      <c r="X85" s="81">
        <v>0</v>
      </c>
      <c r="Y85" s="81">
        <v>9</v>
      </c>
      <c r="Z85" s="81">
        <v>2</v>
      </c>
      <c r="AA85" s="81">
        <v>0</v>
      </c>
      <c r="AB85" s="81">
        <v>1</v>
      </c>
      <c r="AC85" s="81">
        <v>0</v>
      </c>
      <c r="AD85" s="81">
        <v>0</v>
      </c>
      <c r="AE85" s="81">
        <v>0</v>
      </c>
      <c r="AF85" s="110">
        <f t="shared" si="29"/>
        <v>43.83</v>
      </c>
      <c r="AG85" s="83">
        <v>18.12</v>
      </c>
      <c r="AH85" s="84">
        <v>0</v>
      </c>
      <c r="AI85" s="84">
        <v>9</v>
      </c>
      <c r="AJ85" s="84">
        <v>6</v>
      </c>
      <c r="AK85" s="84">
        <v>1</v>
      </c>
      <c r="AL85" s="84">
        <v>0</v>
      </c>
      <c r="AM85" s="84">
        <v>0</v>
      </c>
      <c r="AN85" s="84">
        <v>0</v>
      </c>
      <c r="AO85" s="84">
        <v>0</v>
      </c>
      <c r="AP85" s="85">
        <f t="shared" si="30"/>
        <v>26.12</v>
      </c>
      <c r="AQ85" s="111">
        <v>20.8</v>
      </c>
      <c r="AR85" s="87">
        <v>0</v>
      </c>
      <c r="AS85" s="87">
        <v>10</v>
      </c>
      <c r="AT85" s="87">
        <v>3</v>
      </c>
      <c r="AU85" s="87">
        <v>1</v>
      </c>
      <c r="AV85" s="87">
        <v>0</v>
      </c>
      <c r="AW85" s="87">
        <v>0</v>
      </c>
      <c r="AX85" s="87">
        <v>0</v>
      </c>
      <c r="AY85" s="87">
        <v>0</v>
      </c>
      <c r="AZ85" s="164">
        <f t="shared" si="31"/>
        <v>25.8</v>
      </c>
      <c r="BA85" s="1"/>
      <c r="BB85" s="89">
        <f t="shared" si="32"/>
        <v>0.787136294027565</v>
      </c>
      <c r="BC85" s="90">
        <f t="shared" si="33"/>
        <v>0.7798579728857328</v>
      </c>
      <c r="BD85" s="90">
        <f t="shared" si="34"/>
        <v>0.621035820214465</v>
      </c>
      <c r="BE85" s="90">
        <f t="shared" si="35"/>
        <v>0.5222052067381318</v>
      </c>
      <c r="BF85" s="90">
        <f t="shared" si="36"/>
        <v>0.6418604651162791</v>
      </c>
      <c r="BG85" s="112">
        <f t="shared" si="37"/>
        <v>3.3520957589821743</v>
      </c>
      <c r="BH85" s="92">
        <f t="shared" si="38"/>
        <v>0.7464596553117204</v>
      </c>
      <c r="BI85" s="113">
        <f t="shared" si="39"/>
        <v>17</v>
      </c>
      <c r="BK85" s="207">
        <f t="shared" si="40"/>
        <v>137.36</v>
      </c>
    </row>
    <row r="86" spans="1:63" ht="12.75" customHeight="1">
      <c r="A86" s="163">
        <v>18</v>
      </c>
      <c r="B86" s="73" t="s">
        <v>121</v>
      </c>
      <c r="C86" s="74">
        <v>24.43</v>
      </c>
      <c r="D86" s="75">
        <v>0</v>
      </c>
      <c r="E86" s="75">
        <v>4</v>
      </c>
      <c r="F86" s="75">
        <v>10</v>
      </c>
      <c r="G86" s="75">
        <v>0</v>
      </c>
      <c r="H86" s="75">
        <v>0</v>
      </c>
      <c r="I86" s="75">
        <v>0</v>
      </c>
      <c r="J86" s="75">
        <v>0</v>
      </c>
      <c r="K86" s="75">
        <v>0</v>
      </c>
      <c r="L86" s="108">
        <f t="shared" si="27"/>
        <v>34.43</v>
      </c>
      <c r="M86" s="77">
        <v>18.65</v>
      </c>
      <c r="N86" s="78">
        <v>0</v>
      </c>
      <c r="O86" s="78">
        <v>6</v>
      </c>
      <c r="P86" s="78">
        <v>4</v>
      </c>
      <c r="Q86" s="78">
        <v>0</v>
      </c>
      <c r="R86" s="78">
        <v>0</v>
      </c>
      <c r="S86" s="78">
        <v>0</v>
      </c>
      <c r="T86" s="78">
        <v>0</v>
      </c>
      <c r="U86" s="78">
        <v>0</v>
      </c>
      <c r="V86" s="79">
        <f t="shared" si="28"/>
        <v>22.65</v>
      </c>
      <c r="W86" s="109">
        <v>27.03</v>
      </c>
      <c r="X86" s="81">
        <v>0</v>
      </c>
      <c r="Y86" s="81">
        <v>11</v>
      </c>
      <c r="Z86" s="81">
        <v>1</v>
      </c>
      <c r="AA86" s="81">
        <v>0</v>
      </c>
      <c r="AB86" s="81">
        <v>0</v>
      </c>
      <c r="AC86" s="81">
        <v>0</v>
      </c>
      <c r="AD86" s="81">
        <v>0</v>
      </c>
      <c r="AE86" s="81">
        <v>0</v>
      </c>
      <c r="AF86" s="110">
        <f t="shared" si="29"/>
        <v>28.03</v>
      </c>
      <c r="AG86" s="83">
        <v>14.22</v>
      </c>
      <c r="AH86" s="84">
        <v>0</v>
      </c>
      <c r="AI86" s="84">
        <v>2</v>
      </c>
      <c r="AJ86" s="84">
        <v>12</v>
      </c>
      <c r="AK86" s="84">
        <v>2</v>
      </c>
      <c r="AL86" s="84">
        <v>0</v>
      </c>
      <c r="AM86" s="84">
        <v>0</v>
      </c>
      <c r="AN86" s="84">
        <v>0</v>
      </c>
      <c r="AO86" s="84">
        <v>0</v>
      </c>
      <c r="AP86" s="85">
        <f t="shared" si="30"/>
        <v>30.22</v>
      </c>
      <c r="AQ86" s="111">
        <v>20.49</v>
      </c>
      <c r="AR86" s="87">
        <v>0</v>
      </c>
      <c r="AS86" s="87">
        <v>11</v>
      </c>
      <c r="AT86" s="87">
        <v>2</v>
      </c>
      <c r="AU86" s="87">
        <v>1</v>
      </c>
      <c r="AV86" s="87">
        <v>0</v>
      </c>
      <c r="AW86" s="87">
        <v>0</v>
      </c>
      <c r="AX86" s="87">
        <v>0</v>
      </c>
      <c r="AY86" s="87">
        <v>0</v>
      </c>
      <c r="AZ86" s="164">
        <f t="shared" si="31"/>
        <v>24.49</v>
      </c>
      <c r="BA86" s="1"/>
      <c r="BB86" s="89">
        <f t="shared" si="32"/>
        <v>0.5971536450769678</v>
      </c>
      <c r="BC86" s="90">
        <f t="shared" si="33"/>
        <v>0.5333333333333333</v>
      </c>
      <c r="BD86" s="90">
        <f t="shared" si="34"/>
        <v>0.9711023902961112</v>
      </c>
      <c r="BE86" s="90">
        <f t="shared" si="35"/>
        <v>0.4513567174056916</v>
      </c>
      <c r="BF86" s="90">
        <f t="shared" si="36"/>
        <v>0.6761943650469581</v>
      </c>
      <c r="BG86" s="112">
        <f t="shared" si="37"/>
        <v>3.229140451159062</v>
      </c>
      <c r="BH86" s="92">
        <f t="shared" si="38"/>
        <v>0.7190794182017115</v>
      </c>
      <c r="BI86" s="113">
        <f t="shared" si="39"/>
        <v>18</v>
      </c>
      <c r="BK86" s="207">
        <f t="shared" si="40"/>
        <v>139.82</v>
      </c>
    </row>
    <row r="87" spans="1:63" ht="12.75" customHeight="1">
      <c r="A87" s="163">
        <v>19</v>
      </c>
      <c r="B87" s="73" t="s">
        <v>114</v>
      </c>
      <c r="C87" s="74">
        <v>23.42</v>
      </c>
      <c r="D87" s="75">
        <v>0</v>
      </c>
      <c r="E87" s="75">
        <v>8</v>
      </c>
      <c r="F87" s="75">
        <v>4</v>
      </c>
      <c r="G87" s="75">
        <v>1</v>
      </c>
      <c r="H87" s="75">
        <v>1</v>
      </c>
      <c r="I87" s="75">
        <v>0</v>
      </c>
      <c r="J87" s="75">
        <v>0</v>
      </c>
      <c r="K87" s="75">
        <v>0</v>
      </c>
      <c r="L87" s="108">
        <f t="shared" si="27"/>
        <v>34.42</v>
      </c>
      <c r="M87" s="77">
        <v>20.48</v>
      </c>
      <c r="N87" s="78">
        <v>0</v>
      </c>
      <c r="O87" s="78">
        <v>6</v>
      </c>
      <c r="P87" s="78">
        <v>3</v>
      </c>
      <c r="Q87" s="78">
        <v>1</v>
      </c>
      <c r="R87" s="78">
        <v>0</v>
      </c>
      <c r="S87" s="78">
        <v>0</v>
      </c>
      <c r="T87" s="78">
        <v>0</v>
      </c>
      <c r="U87" s="78">
        <v>0</v>
      </c>
      <c r="V87" s="79">
        <f t="shared" si="28"/>
        <v>25.48</v>
      </c>
      <c r="W87" s="109">
        <v>33.66</v>
      </c>
      <c r="X87" s="81">
        <v>0</v>
      </c>
      <c r="Y87" s="81">
        <v>11</v>
      </c>
      <c r="Z87" s="81">
        <v>1</v>
      </c>
      <c r="AA87" s="81">
        <v>0</v>
      </c>
      <c r="AB87" s="81">
        <v>0</v>
      </c>
      <c r="AC87" s="81">
        <v>0</v>
      </c>
      <c r="AD87" s="81">
        <v>0</v>
      </c>
      <c r="AE87" s="81">
        <v>0</v>
      </c>
      <c r="AF87" s="110">
        <f t="shared" si="29"/>
        <v>34.66</v>
      </c>
      <c r="AG87" s="83">
        <v>12.98</v>
      </c>
      <c r="AH87" s="84">
        <v>0</v>
      </c>
      <c r="AI87" s="84">
        <v>12</v>
      </c>
      <c r="AJ87" s="84">
        <v>1</v>
      </c>
      <c r="AK87" s="84">
        <v>3</v>
      </c>
      <c r="AL87" s="84">
        <v>0</v>
      </c>
      <c r="AM87" s="84">
        <v>0</v>
      </c>
      <c r="AN87" s="84">
        <v>0</v>
      </c>
      <c r="AO87" s="84">
        <v>0</v>
      </c>
      <c r="AP87" s="85">
        <f t="shared" si="30"/>
        <v>19.98</v>
      </c>
      <c r="AQ87" s="111">
        <v>17.75</v>
      </c>
      <c r="AR87" s="87">
        <v>0</v>
      </c>
      <c r="AS87" s="87">
        <v>8</v>
      </c>
      <c r="AT87" s="87">
        <v>5</v>
      </c>
      <c r="AU87" s="87">
        <v>1</v>
      </c>
      <c r="AV87" s="87">
        <v>0</v>
      </c>
      <c r="AW87" s="87">
        <v>0</v>
      </c>
      <c r="AX87" s="87">
        <v>0</v>
      </c>
      <c r="AY87" s="87">
        <v>0</v>
      </c>
      <c r="AZ87" s="164">
        <f t="shared" si="31"/>
        <v>24.75</v>
      </c>
      <c r="BA87" s="1"/>
      <c r="BB87" s="89">
        <f t="shared" si="32"/>
        <v>0.5973271353864031</v>
      </c>
      <c r="BC87" s="90">
        <f t="shared" si="33"/>
        <v>0.4740973312401884</v>
      </c>
      <c r="BD87" s="90">
        <f t="shared" si="34"/>
        <v>0.7853433352567802</v>
      </c>
      <c r="BE87" s="90">
        <f t="shared" si="35"/>
        <v>0.6826826826826827</v>
      </c>
      <c r="BF87" s="90">
        <f t="shared" si="36"/>
        <v>0.6690909090909092</v>
      </c>
      <c r="BG87" s="112">
        <f t="shared" si="37"/>
        <v>3.2085413936569633</v>
      </c>
      <c r="BH87" s="92">
        <f t="shared" si="38"/>
        <v>0.7144923280741218</v>
      </c>
      <c r="BI87" s="113">
        <f t="shared" si="39"/>
        <v>19</v>
      </c>
      <c r="BK87" s="207">
        <f t="shared" si="40"/>
        <v>139.29000000000002</v>
      </c>
    </row>
    <row r="88" spans="1:63" ht="12.75" customHeight="1">
      <c r="A88" s="163">
        <v>20</v>
      </c>
      <c r="B88" s="131" t="s">
        <v>99</v>
      </c>
      <c r="C88" s="132">
        <v>19.74</v>
      </c>
      <c r="D88" s="133">
        <v>0</v>
      </c>
      <c r="E88" s="133">
        <v>3</v>
      </c>
      <c r="F88" s="133">
        <v>11</v>
      </c>
      <c r="G88" s="133">
        <v>0</v>
      </c>
      <c r="H88" s="133">
        <v>0</v>
      </c>
      <c r="I88" s="133">
        <v>0</v>
      </c>
      <c r="J88" s="133">
        <v>0</v>
      </c>
      <c r="K88" s="133">
        <v>0</v>
      </c>
      <c r="L88" s="134">
        <f t="shared" si="27"/>
        <v>30.74</v>
      </c>
      <c r="M88" s="135">
        <v>17.76</v>
      </c>
      <c r="N88" s="136">
        <v>0</v>
      </c>
      <c r="O88" s="136">
        <v>8</v>
      </c>
      <c r="P88" s="136">
        <v>2</v>
      </c>
      <c r="Q88" s="136">
        <v>0</v>
      </c>
      <c r="R88" s="136">
        <v>0</v>
      </c>
      <c r="S88" s="136">
        <v>0</v>
      </c>
      <c r="T88" s="136">
        <v>0</v>
      </c>
      <c r="U88" s="136">
        <v>0</v>
      </c>
      <c r="V88" s="137">
        <f t="shared" si="28"/>
        <v>19.76</v>
      </c>
      <c r="W88" s="138">
        <v>39.47</v>
      </c>
      <c r="X88" s="139">
        <v>0</v>
      </c>
      <c r="Y88" s="139">
        <v>8</v>
      </c>
      <c r="Z88" s="139">
        <v>2</v>
      </c>
      <c r="AA88" s="139">
        <v>0</v>
      </c>
      <c r="AB88" s="139">
        <v>2</v>
      </c>
      <c r="AC88" s="139">
        <v>0</v>
      </c>
      <c r="AD88" s="139">
        <v>0</v>
      </c>
      <c r="AE88" s="139">
        <v>0</v>
      </c>
      <c r="AF88" s="140">
        <f t="shared" si="29"/>
        <v>51.47</v>
      </c>
      <c r="AG88" s="141">
        <v>19.35</v>
      </c>
      <c r="AH88" s="142">
        <v>0</v>
      </c>
      <c r="AI88" s="142">
        <v>7</v>
      </c>
      <c r="AJ88" s="142">
        <v>7</v>
      </c>
      <c r="AK88" s="142">
        <v>2</v>
      </c>
      <c r="AL88" s="142">
        <v>0</v>
      </c>
      <c r="AM88" s="142">
        <v>0</v>
      </c>
      <c r="AN88" s="142">
        <v>0</v>
      </c>
      <c r="AO88" s="142">
        <v>0</v>
      </c>
      <c r="AP88" s="143">
        <f t="shared" si="30"/>
        <v>30.35</v>
      </c>
      <c r="AQ88" s="144">
        <v>21.05</v>
      </c>
      <c r="AR88" s="145">
        <v>0</v>
      </c>
      <c r="AS88" s="145">
        <v>12</v>
      </c>
      <c r="AT88" s="145">
        <v>2</v>
      </c>
      <c r="AU88" s="145">
        <v>0</v>
      </c>
      <c r="AV88" s="145">
        <v>0</v>
      </c>
      <c r="AW88" s="145">
        <v>0</v>
      </c>
      <c r="AX88" s="145">
        <v>0</v>
      </c>
      <c r="AY88" s="145">
        <v>0</v>
      </c>
      <c r="AZ88" s="165">
        <f t="shared" si="31"/>
        <v>23.05</v>
      </c>
      <c r="BA88" s="1"/>
      <c r="BB88" s="89">
        <f t="shared" si="32"/>
        <v>0.6688353936239427</v>
      </c>
      <c r="BC88" s="90">
        <f t="shared" si="33"/>
        <v>0.611336032388664</v>
      </c>
      <c r="BD88" s="90">
        <f t="shared" si="34"/>
        <v>0.5288517583058092</v>
      </c>
      <c r="BE88" s="90">
        <f t="shared" si="35"/>
        <v>0.44942339373970347</v>
      </c>
      <c r="BF88" s="90">
        <f t="shared" si="36"/>
        <v>0.7184381778741866</v>
      </c>
      <c r="BG88" s="112">
        <f t="shared" si="37"/>
        <v>2.976884755932306</v>
      </c>
      <c r="BH88" s="92">
        <f t="shared" si="38"/>
        <v>0.6629059933212251</v>
      </c>
      <c r="BI88" s="113">
        <f t="shared" si="39"/>
        <v>20</v>
      </c>
      <c r="BK88" s="207">
        <f t="shared" si="40"/>
        <v>155.37</v>
      </c>
    </row>
    <row r="89" spans="1:63" ht="12.75" customHeight="1">
      <c r="A89" s="163">
        <v>21</v>
      </c>
      <c r="B89" s="116" t="s">
        <v>135</v>
      </c>
      <c r="C89" s="117">
        <v>24.13</v>
      </c>
      <c r="D89" s="118">
        <v>0</v>
      </c>
      <c r="E89" s="118">
        <v>10</v>
      </c>
      <c r="F89" s="118">
        <v>4</v>
      </c>
      <c r="G89" s="118">
        <v>0</v>
      </c>
      <c r="H89" s="118">
        <v>0</v>
      </c>
      <c r="I89" s="118">
        <v>0</v>
      </c>
      <c r="J89" s="118">
        <v>0</v>
      </c>
      <c r="K89" s="118">
        <v>0</v>
      </c>
      <c r="L89" s="119">
        <f t="shared" si="27"/>
        <v>28.13</v>
      </c>
      <c r="M89" s="120">
        <v>19.15</v>
      </c>
      <c r="N89" s="121">
        <v>0</v>
      </c>
      <c r="O89" s="121">
        <v>8</v>
      </c>
      <c r="P89" s="121">
        <v>2</v>
      </c>
      <c r="Q89" s="121">
        <v>0</v>
      </c>
      <c r="R89" s="121">
        <v>0</v>
      </c>
      <c r="S89" s="121">
        <v>0</v>
      </c>
      <c r="T89" s="121">
        <v>0</v>
      </c>
      <c r="U89" s="121">
        <v>0</v>
      </c>
      <c r="V89" s="122">
        <f t="shared" si="28"/>
        <v>21.15</v>
      </c>
      <c r="W89" s="123">
        <v>37.99</v>
      </c>
      <c r="X89" s="124">
        <v>0</v>
      </c>
      <c r="Y89" s="124">
        <v>4</v>
      </c>
      <c r="Z89" s="124">
        <v>3</v>
      </c>
      <c r="AA89" s="124">
        <v>5</v>
      </c>
      <c r="AB89" s="124">
        <v>0</v>
      </c>
      <c r="AC89" s="124">
        <v>0</v>
      </c>
      <c r="AD89" s="124">
        <v>0</v>
      </c>
      <c r="AE89" s="124">
        <v>0</v>
      </c>
      <c r="AF89" s="125">
        <f t="shared" si="29"/>
        <v>50.99</v>
      </c>
      <c r="AG89" s="126">
        <v>15.4</v>
      </c>
      <c r="AH89" s="127">
        <v>0</v>
      </c>
      <c r="AI89" s="127">
        <v>9</v>
      </c>
      <c r="AJ89" s="127">
        <v>5</v>
      </c>
      <c r="AK89" s="127">
        <v>2</v>
      </c>
      <c r="AL89" s="127">
        <v>0</v>
      </c>
      <c r="AM89" s="127">
        <v>0</v>
      </c>
      <c r="AN89" s="127">
        <v>0</v>
      </c>
      <c r="AO89" s="127">
        <v>4</v>
      </c>
      <c r="AP89" s="128">
        <f t="shared" si="30"/>
        <v>36.4</v>
      </c>
      <c r="AQ89" s="129">
        <v>19.62</v>
      </c>
      <c r="AR89" s="130">
        <v>0</v>
      </c>
      <c r="AS89" s="130">
        <v>10</v>
      </c>
      <c r="AT89" s="130">
        <v>3</v>
      </c>
      <c r="AU89" s="130">
        <v>1</v>
      </c>
      <c r="AV89" s="130">
        <v>0</v>
      </c>
      <c r="AW89" s="130">
        <v>0</v>
      </c>
      <c r="AX89" s="130">
        <v>0</v>
      </c>
      <c r="AY89" s="130">
        <v>0</v>
      </c>
      <c r="AZ89" s="166">
        <f t="shared" si="31"/>
        <v>24.62</v>
      </c>
      <c r="BA89" s="1"/>
      <c r="BB89" s="89">
        <f t="shared" si="32"/>
        <v>0.730892285815855</v>
      </c>
      <c r="BC89" s="90">
        <f t="shared" si="33"/>
        <v>0.5711583924349882</v>
      </c>
      <c r="BD89" s="90">
        <f t="shared" si="34"/>
        <v>0.533830162777015</v>
      </c>
      <c r="BE89" s="90">
        <f t="shared" si="35"/>
        <v>0.3747252747252748</v>
      </c>
      <c r="BF89" s="90">
        <f t="shared" si="36"/>
        <v>0.6726238830219334</v>
      </c>
      <c r="BG89" s="112">
        <f t="shared" si="37"/>
        <v>2.8832299987750667</v>
      </c>
      <c r="BH89" s="92">
        <f t="shared" si="38"/>
        <v>0.6420505337006076</v>
      </c>
      <c r="BI89" s="113">
        <f t="shared" si="39"/>
        <v>21</v>
      </c>
      <c r="BK89" s="207">
        <f t="shared" si="40"/>
        <v>161.29000000000002</v>
      </c>
    </row>
    <row r="90" spans="1:63" ht="12.75" customHeight="1">
      <c r="A90" s="163">
        <v>22</v>
      </c>
      <c r="B90" s="73" t="s">
        <v>113</v>
      </c>
      <c r="C90" s="74">
        <v>32.11</v>
      </c>
      <c r="D90" s="75">
        <v>0</v>
      </c>
      <c r="E90" s="75">
        <v>5</v>
      </c>
      <c r="F90" s="75">
        <v>9</v>
      </c>
      <c r="G90" s="75">
        <v>0</v>
      </c>
      <c r="H90" s="75">
        <v>0</v>
      </c>
      <c r="I90" s="75">
        <v>0</v>
      </c>
      <c r="J90" s="75">
        <v>0</v>
      </c>
      <c r="K90" s="75">
        <v>0</v>
      </c>
      <c r="L90" s="108">
        <f t="shared" si="27"/>
        <v>41.11</v>
      </c>
      <c r="M90" s="77">
        <v>25.32</v>
      </c>
      <c r="N90" s="78">
        <v>0</v>
      </c>
      <c r="O90" s="78">
        <v>9</v>
      </c>
      <c r="P90" s="78">
        <v>1</v>
      </c>
      <c r="Q90" s="78">
        <v>0</v>
      </c>
      <c r="R90" s="78">
        <v>0</v>
      </c>
      <c r="S90" s="78">
        <v>0</v>
      </c>
      <c r="T90" s="78">
        <v>0</v>
      </c>
      <c r="U90" s="78">
        <v>0</v>
      </c>
      <c r="V90" s="79">
        <f t="shared" si="28"/>
        <v>26.32</v>
      </c>
      <c r="W90" s="109">
        <v>48.82</v>
      </c>
      <c r="X90" s="81">
        <v>0</v>
      </c>
      <c r="Y90" s="81">
        <v>7</v>
      </c>
      <c r="Z90" s="81">
        <v>3</v>
      </c>
      <c r="AA90" s="81">
        <v>0</v>
      </c>
      <c r="AB90" s="81">
        <v>2</v>
      </c>
      <c r="AC90" s="81">
        <v>0</v>
      </c>
      <c r="AD90" s="81">
        <v>0</v>
      </c>
      <c r="AE90" s="81">
        <v>0</v>
      </c>
      <c r="AF90" s="110">
        <f t="shared" si="29"/>
        <v>61.82</v>
      </c>
      <c r="AG90" s="83">
        <v>15.03</v>
      </c>
      <c r="AH90" s="84">
        <v>0</v>
      </c>
      <c r="AI90" s="84">
        <v>12</v>
      </c>
      <c r="AJ90" s="84">
        <v>4</v>
      </c>
      <c r="AK90" s="84">
        <v>0</v>
      </c>
      <c r="AL90" s="84">
        <v>0</v>
      </c>
      <c r="AM90" s="84">
        <v>0</v>
      </c>
      <c r="AN90" s="84">
        <v>0</v>
      </c>
      <c r="AO90" s="84">
        <v>0</v>
      </c>
      <c r="AP90" s="85">
        <f t="shared" si="30"/>
        <v>19.03</v>
      </c>
      <c r="AQ90" s="111">
        <v>20.6</v>
      </c>
      <c r="AR90" s="87">
        <v>0</v>
      </c>
      <c r="AS90" s="87">
        <v>13</v>
      </c>
      <c r="AT90" s="87">
        <v>1</v>
      </c>
      <c r="AU90" s="87">
        <v>0</v>
      </c>
      <c r="AV90" s="87">
        <v>0</v>
      </c>
      <c r="AW90" s="87">
        <v>0</v>
      </c>
      <c r="AX90" s="87">
        <v>0</v>
      </c>
      <c r="AY90" s="87">
        <v>0</v>
      </c>
      <c r="AZ90" s="164">
        <f t="shared" si="31"/>
        <v>21.6</v>
      </c>
      <c r="BA90" s="1"/>
      <c r="BB90" s="89">
        <f t="shared" si="32"/>
        <v>0.5001216249087813</v>
      </c>
      <c r="BC90" s="90">
        <f t="shared" si="33"/>
        <v>0.45896656534954405</v>
      </c>
      <c r="BD90" s="90">
        <f t="shared" si="34"/>
        <v>0.44031057910061466</v>
      </c>
      <c r="BE90" s="90">
        <f t="shared" si="35"/>
        <v>0.7167630057803468</v>
      </c>
      <c r="BF90" s="90">
        <f t="shared" si="36"/>
        <v>0.7666666666666667</v>
      </c>
      <c r="BG90" s="112">
        <f t="shared" si="37"/>
        <v>2.8828284418059535</v>
      </c>
      <c r="BH90" s="92">
        <f t="shared" si="38"/>
        <v>0.6419611132012233</v>
      </c>
      <c r="BI90" s="113">
        <f t="shared" si="39"/>
        <v>22</v>
      </c>
      <c r="BK90" s="207">
        <f t="shared" si="40"/>
        <v>169.88</v>
      </c>
    </row>
    <row r="91" spans="1:63" ht="12.75" customHeight="1">
      <c r="A91" s="163">
        <v>23</v>
      </c>
      <c r="B91" s="73" t="s">
        <v>103</v>
      </c>
      <c r="C91" s="74">
        <v>27.31</v>
      </c>
      <c r="D91" s="75">
        <v>0</v>
      </c>
      <c r="E91" s="75">
        <v>7</v>
      </c>
      <c r="F91" s="75">
        <v>7</v>
      </c>
      <c r="G91" s="75">
        <v>0</v>
      </c>
      <c r="H91" s="75">
        <v>0</v>
      </c>
      <c r="I91" s="75">
        <v>0</v>
      </c>
      <c r="J91" s="75">
        <v>0</v>
      </c>
      <c r="K91" s="75">
        <v>0</v>
      </c>
      <c r="L91" s="108">
        <f t="shared" si="27"/>
        <v>34.31</v>
      </c>
      <c r="M91" s="77">
        <v>16.53</v>
      </c>
      <c r="N91" s="78">
        <v>0</v>
      </c>
      <c r="O91" s="78">
        <v>8</v>
      </c>
      <c r="P91" s="78">
        <v>2</v>
      </c>
      <c r="Q91" s="78">
        <v>0</v>
      </c>
      <c r="R91" s="78">
        <v>0</v>
      </c>
      <c r="S91" s="78">
        <v>0</v>
      </c>
      <c r="T91" s="78">
        <v>0</v>
      </c>
      <c r="U91" s="78">
        <v>0</v>
      </c>
      <c r="V91" s="79">
        <f t="shared" si="28"/>
        <v>18.53</v>
      </c>
      <c r="W91" s="109">
        <v>40.53</v>
      </c>
      <c r="X91" s="81">
        <v>0</v>
      </c>
      <c r="Y91" s="81">
        <v>8</v>
      </c>
      <c r="Z91" s="81">
        <v>3</v>
      </c>
      <c r="AA91" s="81">
        <v>1</v>
      </c>
      <c r="AB91" s="81">
        <v>0</v>
      </c>
      <c r="AC91" s="81">
        <v>0</v>
      </c>
      <c r="AD91" s="81">
        <v>0</v>
      </c>
      <c r="AE91" s="81">
        <v>0</v>
      </c>
      <c r="AF91" s="110">
        <f t="shared" si="29"/>
        <v>45.53</v>
      </c>
      <c r="AG91" s="83">
        <v>16.55</v>
      </c>
      <c r="AH91" s="84">
        <v>0</v>
      </c>
      <c r="AI91" s="84">
        <v>10</v>
      </c>
      <c r="AJ91" s="84">
        <v>5</v>
      </c>
      <c r="AK91" s="84">
        <v>1</v>
      </c>
      <c r="AL91" s="84">
        <v>0</v>
      </c>
      <c r="AM91" s="84">
        <v>0</v>
      </c>
      <c r="AN91" s="84">
        <v>0</v>
      </c>
      <c r="AO91" s="84">
        <v>0</v>
      </c>
      <c r="AP91" s="85">
        <f t="shared" si="30"/>
        <v>23.55</v>
      </c>
      <c r="AQ91" s="111">
        <v>37.27</v>
      </c>
      <c r="AR91" s="87">
        <v>0</v>
      </c>
      <c r="AS91" s="87">
        <v>13</v>
      </c>
      <c r="AT91" s="87">
        <v>1</v>
      </c>
      <c r="AU91" s="87">
        <v>0</v>
      </c>
      <c r="AV91" s="87">
        <v>0</v>
      </c>
      <c r="AW91" s="87">
        <v>0</v>
      </c>
      <c r="AX91" s="87">
        <v>0</v>
      </c>
      <c r="AY91" s="87">
        <v>0</v>
      </c>
      <c r="AZ91" s="164">
        <f t="shared" si="31"/>
        <v>38.27</v>
      </c>
      <c r="BA91" s="1"/>
      <c r="BB91" s="89">
        <f t="shared" si="32"/>
        <v>0.5992422034392305</v>
      </c>
      <c r="BC91" s="90">
        <f t="shared" si="33"/>
        <v>0.6519158121964381</v>
      </c>
      <c r="BD91" s="90">
        <f t="shared" si="34"/>
        <v>0.5978475730287722</v>
      </c>
      <c r="BE91" s="90">
        <f t="shared" si="35"/>
        <v>0.5791932059447983</v>
      </c>
      <c r="BF91" s="90">
        <f t="shared" si="36"/>
        <v>0.4327149203031095</v>
      </c>
      <c r="BG91" s="112">
        <f t="shared" si="37"/>
        <v>2.8609137149123485</v>
      </c>
      <c r="BH91" s="92">
        <f t="shared" si="38"/>
        <v>0.6370810439372658</v>
      </c>
      <c r="BI91" s="113">
        <f t="shared" si="39"/>
        <v>23</v>
      </c>
      <c r="BK91" s="207">
        <f t="shared" si="40"/>
        <v>160.19</v>
      </c>
    </row>
    <row r="92" spans="1:63" ht="12.75" customHeight="1">
      <c r="A92" s="163">
        <v>24</v>
      </c>
      <c r="B92" s="73" t="s">
        <v>122</v>
      </c>
      <c r="C92" s="74">
        <v>25.2</v>
      </c>
      <c r="D92" s="75">
        <v>0</v>
      </c>
      <c r="E92" s="75">
        <v>9</v>
      </c>
      <c r="F92" s="75">
        <v>3</v>
      </c>
      <c r="G92" s="75">
        <v>1</v>
      </c>
      <c r="H92" s="75">
        <v>1</v>
      </c>
      <c r="I92" s="75">
        <v>0</v>
      </c>
      <c r="J92" s="75">
        <v>0</v>
      </c>
      <c r="K92" s="75">
        <v>0</v>
      </c>
      <c r="L92" s="108">
        <f t="shared" si="27"/>
        <v>35.2</v>
      </c>
      <c r="M92" s="77">
        <v>20.76</v>
      </c>
      <c r="N92" s="78">
        <v>0</v>
      </c>
      <c r="O92" s="78">
        <v>10</v>
      </c>
      <c r="P92" s="78">
        <v>0</v>
      </c>
      <c r="Q92" s="78">
        <v>0</v>
      </c>
      <c r="R92" s="78">
        <v>0</v>
      </c>
      <c r="S92" s="78">
        <v>0</v>
      </c>
      <c r="T92" s="78">
        <v>0</v>
      </c>
      <c r="U92" s="78">
        <v>0</v>
      </c>
      <c r="V92" s="79">
        <f t="shared" si="28"/>
        <v>20.76</v>
      </c>
      <c r="W92" s="109">
        <v>42.66</v>
      </c>
      <c r="X92" s="81">
        <v>0</v>
      </c>
      <c r="Y92" s="81">
        <v>2</v>
      </c>
      <c r="Z92" s="81">
        <v>9</v>
      </c>
      <c r="AA92" s="81">
        <v>1</v>
      </c>
      <c r="AB92" s="81">
        <v>0</v>
      </c>
      <c r="AC92" s="81">
        <v>0</v>
      </c>
      <c r="AD92" s="81">
        <v>0</v>
      </c>
      <c r="AE92" s="81">
        <v>0</v>
      </c>
      <c r="AF92" s="110">
        <f t="shared" si="29"/>
        <v>53.66</v>
      </c>
      <c r="AG92" s="83">
        <v>21.78</v>
      </c>
      <c r="AH92" s="84">
        <v>0</v>
      </c>
      <c r="AI92" s="84">
        <v>16</v>
      </c>
      <c r="AJ92" s="84">
        <v>0</v>
      </c>
      <c r="AK92" s="84">
        <v>0</v>
      </c>
      <c r="AL92" s="84">
        <v>0</v>
      </c>
      <c r="AM92" s="84">
        <v>0</v>
      </c>
      <c r="AN92" s="84">
        <v>0</v>
      </c>
      <c r="AO92" s="84">
        <v>0</v>
      </c>
      <c r="AP92" s="85">
        <f t="shared" si="30"/>
        <v>21.78</v>
      </c>
      <c r="AQ92" s="111">
        <v>33</v>
      </c>
      <c r="AR92" s="87">
        <v>0</v>
      </c>
      <c r="AS92" s="87">
        <v>12</v>
      </c>
      <c r="AT92" s="87">
        <v>2</v>
      </c>
      <c r="AU92" s="87">
        <v>0</v>
      </c>
      <c r="AV92" s="87">
        <v>0</v>
      </c>
      <c r="AW92" s="87">
        <v>0</v>
      </c>
      <c r="AX92" s="87">
        <v>1</v>
      </c>
      <c r="AY92" s="87">
        <v>0</v>
      </c>
      <c r="AZ92" s="164">
        <f t="shared" si="31"/>
        <v>45</v>
      </c>
      <c r="BA92" s="1"/>
      <c r="BB92" s="89">
        <f t="shared" si="32"/>
        <v>0.584090909090909</v>
      </c>
      <c r="BC92" s="90">
        <f t="shared" si="33"/>
        <v>0.581888246628131</v>
      </c>
      <c r="BD92" s="90">
        <f t="shared" si="34"/>
        <v>0.5072679836004472</v>
      </c>
      <c r="BE92" s="90">
        <f t="shared" si="35"/>
        <v>0.6262626262626263</v>
      </c>
      <c r="BF92" s="90">
        <f t="shared" si="36"/>
        <v>0.36800000000000005</v>
      </c>
      <c r="BG92" s="112">
        <f t="shared" si="37"/>
        <v>2.6675097655821136</v>
      </c>
      <c r="BH92" s="92">
        <f t="shared" si="38"/>
        <v>0.5940129886867177</v>
      </c>
      <c r="BI92" s="113">
        <f t="shared" si="39"/>
        <v>24</v>
      </c>
      <c r="BK92" s="207">
        <f t="shared" si="40"/>
        <v>176.4</v>
      </c>
    </row>
    <row r="93" spans="1:63" ht="12.75" customHeight="1">
      <c r="A93" s="163">
        <v>25</v>
      </c>
      <c r="B93" s="73" t="s">
        <v>112</v>
      </c>
      <c r="C93" s="74">
        <v>42.01</v>
      </c>
      <c r="D93" s="75">
        <v>0</v>
      </c>
      <c r="E93" s="75">
        <v>8</v>
      </c>
      <c r="F93" s="75">
        <v>5</v>
      </c>
      <c r="G93" s="75">
        <v>1</v>
      </c>
      <c r="H93" s="75">
        <v>0</v>
      </c>
      <c r="I93" s="75">
        <v>0</v>
      </c>
      <c r="J93" s="75">
        <v>0</v>
      </c>
      <c r="K93" s="75">
        <v>0</v>
      </c>
      <c r="L93" s="108">
        <f t="shared" si="27"/>
        <v>49.01</v>
      </c>
      <c r="M93" s="77">
        <v>21.58</v>
      </c>
      <c r="N93" s="78">
        <v>0</v>
      </c>
      <c r="O93" s="78">
        <v>9</v>
      </c>
      <c r="P93" s="78">
        <v>1</v>
      </c>
      <c r="Q93" s="78">
        <v>0</v>
      </c>
      <c r="R93" s="78">
        <v>0</v>
      </c>
      <c r="S93" s="78">
        <v>0</v>
      </c>
      <c r="T93" s="78">
        <v>0</v>
      </c>
      <c r="U93" s="78">
        <v>0</v>
      </c>
      <c r="V93" s="79">
        <f t="shared" si="28"/>
        <v>22.58</v>
      </c>
      <c r="W93" s="109">
        <v>51.02</v>
      </c>
      <c r="X93" s="81">
        <v>0</v>
      </c>
      <c r="Y93" s="81">
        <v>3</v>
      </c>
      <c r="Z93" s="81">
        <v>5</v>
      </c>
      <c r="AA93" s="81">
        <v>4</v>
      </c>
      <c r="AB93" s="81">
        <v>0</v>
      </c>
      <c r="AC93" s="81">
        <v>0</v>
      </c>
      <c r="AD93" s="81">
        <v>0</v>
      </c>
      <c r="AE93" s="81">
        <v>0</v>
      </c>
      <c r="AF93" s="110">
        <f t="shared" si="29"/>
        <v>64.02000000000001</v>
      </c>
      <c r="AG93" s="83">
        <v>22.04</v>
      </c>
      <c r="AH93" s="84">
        <v>0</v>
      </c>
      <c r="AI93" s="84">
        <v>14</v>
      </c>
      <c r="AJ93" s="84">
        <v>2</v>
      </c>
      <c r="AK93" s="84">
        <v>0</v>
      </c>
      <c r="AL93" s="84">
        <v>0</v>
      </c>
      <c r="AM93" s="84">
        <v>0</v>
      </c>
      <c r="AN93" s="84">
        <v>0</v>
      </c>
      <c r="AO93" s="84">
        <v>0</v>
      </c>
      <c r="AP93" s="85">
        <f t="shared" si="30"/>
        <v>24.04</v>
      </c>
      <c r="AQ93" s="111">
        <v>26.42</v>
      </c>
      <c r="AR93" s="87">
        <v>0</v>
      </c>
      <c r="AS93" s="87">
        <v>9</v>
      </c>
      <c r="AT93" s="87">
        <v>5</v>
      </c>
      <c r="AU93" s="87">
        <v>0</v>
      </c>
      <c r="AV93" s="87">
        <v>0</v>
      </c>
      <c r="AW93" s="87">
        <v>0</v>
      </c>
      <c r="AX93" s="87">
        <v>0</v>
      </c>
      <c r="AY93" s="87">
        <v>0</v>
      </c>
      <c r="AZ93" s="164">
        <f t="shared" si="31"/>
        <v>31.42</v>
      </c>
      <c r="BA93" s="1"/>
      <c r="BB93" s="89">
        <f t="shared" si="32"/>
        <v>0.41950622321975106</v>
      </c>
      <c r="BC93" s="90">
        <f t="shared" si="33"/>
        <v>0.5349867139061116</v>
      </c>
      <c r="BD93" s="90">
        <f t="shared" si="34"/>
        <v>0.42517963136519826</v>
      </c>
      <c r="BE93" s="90">
        <f t="shared" si="35"/>
        <v>0.56738768718802</v>
      </c>
      <c r="BF93" s="90">
        <f t="shared" si="36"/>
        <v>0.5270528325907066</v>
      </c>
      <c r="BG93" s="112">
        <f t="shared" si="37"/>
        <v>2.4741130882697875</v>
      </c>
      <c r="BH93" s="92">
        <f t="shared" si="38"/>
        <v>0.550946552801597</v>
      </c>
      <c r="BI93" s="113">
        <f t="shared" si="39"/>
        <v>25</v>
      </c>
      <c r="BK93" s="207">
        <f t="shared" si="40"/>
        <v>191.07</v>
      </c>
    </row>
    <row r="94" spans="1:63" ht="12.75" customHeight="1">
      <c r="A94" s="163">
        <v>26</v>
      </c>
      <c r="B94" s="73" t="s">
        <v>117</v>
      </c>
      <c r="C94" s="74">
        <v>36.35</v>
      </c>
      <c r="D94" s="75">
        <v>0</v>
      </c>
      <c r="E94" s="75">
        <v>8</v>
      </c>
      <c r="F94" s="75">
        <v>6</v>
      </c>
      <c r="G94" s="75">
        <v>0</v>
      </c>
      <c r="H94" s="75">
        <v>0</v>
      </c>
      <c r="I94" s="75">
        <v>0</v>
      </c>
      <c r="J94" s="75">
        <v>0</v>
      </c>
      <c r="K94" s="75">
        <v>0</v>
      </c>
      <c r="L94" s="108">
        <f t="shared" si="27"/>
        <v>42.35</v>
      </c>
      <c r="M94" s="77">
        <v>26.56</v>
      </c>
      <c r="N94" s="78">
        <v>0</v>
      </c>
      <c r="O94" s="78">
        <v>6</v>
      </c>
      <c r="P94" s="78">
        <v>4</v>
      </c>
      <c r="Q94" s="78">
        <v>0</v>
      </c>
      <c r="R94" s="78">
        <v>0</v>
      </c>
      <c r="S94" s="78">
        <v>0</v>
      </c>
      <c r="T94" s="78">
        <v>0</v>
      </c>
      <c r="U94" s="78">
        <v>0</v>
      </c>
      <c r="V94" s="79">
        <f t="shared" si="28"/>
        <v>30.56</v>
      </c>
      <c r="W94" s="109">
        <v>43.44</v>
      </c>
      <c r="X94" s="81">
        <v>0</v>
      </c>
      <c r="Y94" s="81">
        <v>5</v>
      </c>
      <c r="Z94" s="81">
        <v>3</v>
      </c>
      <c r="AA94" s="81">
        <v>0</v>
      </c>
      <c r="AB94" s="81">
        <v>4</v>
      </c>
      <c r="AC94" s="81">
        <v>0</v>
      </c>
      <c r="AD94" s="81">
        <v>0</v>
      </c>
      <c r="AE94" s="81">
        <v>0</v>
      </c>
      <c r="AF94" s="110">
        <f t="shared" si="29"/>
        <v>66.44</v>
      </c>
      <c r="AG94" s="83">
        <v>21.22</v>
      </c>
      <c r="AH94" s="84">
        <v>0</v>
      </c>
      <c r="AI94" s="84">
        <v>11</v>
      </c>
      <c r="AJ94" s="84">
        <v>4</v>
      </c>
      <c r="AK94" s="84">
        <v>1</v>
      </c>
      <c r="AL94" s="84">
        <v>0</v>
      </c>
      <c r="AM94" s="84">
        <v>0</v>
      </c>
      <c r="AN94" s="84">
        <v>0</v>
      </c>
      <c r="AO94" s="84">
        <v>0</v>
      </c>
      <c r="AP94" s="85">
        <f t="shared" si="30"/>
        <v>27.22</v>
      </c>
      <c r="AQ94" s="111">
        <v>29.29</v>
      </c>
      <c r="AR94" s="87">
        <v>0</v>
      </c>
      <c r="AS94" s="87">
        <v>10</v>
      </c>
      <c r="AT94" s="87">
        <v>4</v>
      </c>
      <c r="AU94" s="87">
        <v>0</v>
      </c>
      <c r="AV94" s="87">
        <v>0</v>
      </c>
      <c r="AW94" s="87">
        <v>0</v>
      </c>
      <c r="AX94" s="87">
        <v>0</v>
      </c>
      <c r="AY94" s="87">
        <v>0</v>
      </c>
      <c r="AZ94" s="164">
        <f t="shared" si="31"/>
        <v>33.29</v>
      </c>
      <c r="BA94" s="1"/>
      <c r="BB94" s="89">
        <f t="shared" si="32"/>
        <v>0.4854781582054309</v>
      </c>
      <c r="BC94" s="90">
        <f t="shared" si="33"/>
        <v>0.39528795811518325</v>
      </c>
      <c r="BD94" s="90">
        <f t="shared" si="34"/>
        <v>0.40969295605057193</v>
      </c>
      <c r="BE94" s="90">
        <f t="shared" si="35"/>
        <v>0.5011021307861867</v>
      </c>
      <c r="BF94" s="90">
        <f t="shared" si="36"/>
        <v>0.49744668068489045</v>
      </c>
      <c r="BG94" s="112">
        <f t="shared" si="37"/>
        <v>2.289007883842263</v>
      </c>
      <c r="BH94" s="92">
        <f t="shared" si="38"/>
        <v>0.5097264991312537</v>
      </c>
      <c r="BI94" s="113">
        <f t="shared" si="39"/>
        <v>26</v>
      </c>
      <c r="BK94" s="207">
        <f t="shared" si="40"/>
        <v>199.85999999999999</v>
      </c>
    </row>
    <row r="95" spans="1:63" ht="12.75" customHeight="1">
      <c r="A95" s="163">
        <v>27</v>
      </c>
      <c r="B95" s="73" t="s">
        <v>106</v>
      </c>
      <c r="C95" s="74">
        <v>26.5</v>
      </c>
      <c r="D95" s="75">
        <v>0</v>
      </c>
      <c r="E95" s="75">
        <v>2</v>
      </c>
      <c r="F95" s="75">
        <v>6</v>
      </c>
      <c r="G95" s="75">
        <v>5</v>
      </c>
      <c r="H95" s="75">
        <v>1</v>
      </c>
      <c r="I95" s="75">
        <v>0</v>
      </c>
      <c r="J95" s="75">
        <v>0</v>
      </c>
      <c r="K95" s="75">
        <v>0</v>
      </c>
      <c r="L95" s="108">
        <f t="shared" si="27"/>
        <v>47.5</v>
      </c>
      <c r="M95" s="77">
        <v>16.43</v>
      </c>
      <c r="N95" s="78">
        <v>0</v>
      </c>
      <c r="O95" s="78">
        <v>7</v>
      </c>
      <c r="P95" s="78">
        <v>2</v>
      </c>
      <c r="Q95" s="78">
        <v>1</v>
      </c>
      <c r="R95" s="78">
        <v>0</v>
      </c>
      <c r="S95" s="78">
        <v>0</v>
      </c>
      <c r="T95" s="78">
        <v>0</v>
      </c>
      <c r="U95" s="78">
        <v>0</v>
      </c>
      <c r="V95" s="79">
        <f t="shared" si="28"/>
        <v>20.43</v>
      </c>
      <c r="W95" s="109">
        <v>27.06</v>
      </c>
      <c r="X95" s="81">
        <v>0</v>
      </c>
      <c r="Y95" s="81">
        <v>2</v>
      </c>
      <c r="Z95" s="81">
        <v>7</v>
      </c>
      <c r="AA95" s="81">
        <v>3</v>
      </c>
      <c r="AB95" s="81">
        <v>0</v>
      </c>
      <c r="AC95" s="81">
        <v>0</v>
      </c>
      <c r="AD95" s="81">
        <v>0</v>
      </c>
      <c r="AE95" s="81">
        <v>0</v>
      </c>
      <c r="AF95" s="110">
        <f t="shared" si="29"/>
        <v>40.06</v>
      </c>
      <c r="AG95" s="83">
        <v>23.51</v>
      </c>
      <c r="AH95" s="84">
        <v>0</v>
      </c>
      <c r="AI95" s="84">
        <v>8</v>
      </c>
      <c r="AJ95" s="84">
        <v>5</v>
      </c>
      <c r="AK95" s="84">
        <v>1</v>
      </c>
      <c r="AL95" s="84">
        <v>2</v>
      </c>
      <c r="AM95" s="84">
        <v>0</v>
      </c>
      <c r="AN95" s="84">
        <v>0</v>
      </c>
      <c r="AO95" s="84">
        <v>0</v>
      </c>
      <c r="AP95" s="85">
        <f t="shared" si="30"/>
        <v>40.510000000000005</v>
      </c>
      <c r="AQ95" s="111">
        <v>60.99</v>
      </c>
      <c r="AR95" s="87">
        <v>0</v>
      </c>
      <c r="AS95" s="87">
        <v>9</v>
      </c>
      <c r="AT95" s="87">
        <v>4</v>
      </c>
      <c r="AU95" s="87">
        <v>1</v>
      </c>
      <c r="AV95" s="87">
        <v>0</v>
      </c>
      <c r="AW95" s="87">
        <v>0</v>
      </c>
      <c r="AX95" s="87">
        <v>0</v>
      </c>
      <c r="AY95" s="87">
        <v>0</v>
      </c>
      <c r="AZ95" s="164">
        <f t="shared" si="31"/>
        <v>66.99000000000001</v>
      </c>
      <c r="BA95" s="1"/>
      <c r="BB95" s="89">
        <f t="shared" si="32"/>
        <v>0.43284210526315786</v>
      </c>
      <c r="BC95" s="90">
        <f t="shared" si="33"/>
        <v>0.5912873225648556</v>
      </c>
      <c r="BD95" s="90">
        <f t="shared" si="34"/>
        <v>0.6794807788317523</v>
      </c>
      <c r="BE95" s="90">
        <f t="shared" si="35"/>
        <v>0.3367069859294001</v>
      </c>
      <c r="BF95" s="90">
        <f t="shared" si="36"/>
        <v>0.24720107478728168</v>
      </c>
      <c r="BG95" s="112">
        <f t="shared" si="37"/>
        <v>2.2875182673764476</v>
      </c>
      <c r="BH95" s="92">
        <f t="shared" si="38"/>
        <v>0.5093947846834668</v>
      </c>
      <c r="BI95" s="113">
        <f t="shared" si="39"/>
        <v>27</v>
      </c>
      <c r="BK95" s="207">
        <f t="shared" si="40"/>
        <v>215.49</v>
      </c>
    </row>
    <row r="96" spans="1:63" ht="12.75" customHeight="1">
      <c r="A96" s="163">
        <v>28</v>
      </c>
      <c r="B96" s="73" t="s">
        <v>104</v>
      </c>
      <c r="C96" s="74">
        <v>26.84</v>
      </c>
      <c r="D96" s="75">
        <v>0</v>
      </c>
      <c r="E96" s="75">
        <v>4</v>
      </c>
      <c r="F96" s="75">
        <v>7</v>
      </c>
      <c r="G96" s="75">
        <v>3</v>
      </c>
      <c r="H96" s="75">
        <v>0</v>
      </c>
      <c r="I96" s="75">
        <v>0</v>
      </c>
      <c r="J96" s="75">
        <v>0</v>
      </c>
      <c r="K96" s="75">
        <v>0</v>
      </c>
      <c r="L96" s="108">
        <f t="shared" si="27"/>
        <v>39.84</v>
      </c>
      <c r="M96" s="77">
        <v>22.04</v>
      </c>
      <c r="N96" s="78">
        <v>0</v>
      </c>
      <c r="O96" s="78">
        <v>7</v>
      </c>
      <c r="P96" s="78">
        <v>3</v>
      </c>
      <c r="Q96" s="78">
        <v>0</v>
      </c>
      <c r="R96" s="78">
        <v>0</v>
      </c>
      <c r="S96" s="78">
        <v>0</v>
      </c>
      <c r="T96" s="78">
        <v>0</v>
      </c>
      <c r="U96" s="78">
        <v>0</v>
      </c>
      <c r="V96" s="79">
        <f t="shared" si="28"/>
        <v>25.04</v>
      </c>
      <c r="W96" s="109">
        <v>26.26</v>
      </c>
      <c r="X96" s="81">
        <v>0</v>
      </c>
      <c r="Y96" s="81">
        <v>3</v>
      </c>
      <c r="Z96" s="81">
        <v>3</v>
      </c>
      <c r="AA96" s="81">
        <v>1</v>
      </c>
      <c r="AB96" s="81">
        <v>5</v>
      </c>
      <c r="AC96" s="81">
        <v>0</v>
      </c>
      <c r="AD96" s="81">
        <v>0</v>
      </c>
      <c r="AE96" s="81">
        <v>0</v>
      </c>
      <c r="AF96" s="110">
        <f t="shared" si="29"/>
        <v>56.260000000000005</v>
      </c>
      <c r="AG96" s="83">
        <v>46.41</v>
      </c>
      <c r="AH96" s="84">
        <v>0</v>
      </c>
      <c r="AI96" s="84">
        <v>2</v>
      </c>
      <c r="AJ96" s="84">
        <v>8</v>
      </c>
      <c r="AK96" s="84">
        <v>6</v>
      </c>
      <c r="AL96" s="84">
        <v>0</v>
      </c>
      <c r="AM96" s="84">
        <v>0</v>
      </c>
      <c r="AN96" s="84">
        <v>0</v>
      </c>
      <c r="AO96" s="84">
        <v>6</v>
      </c>
      <c r="AP96" s="85">
        <f t="shared" si="30"/>
        <v>84.41</v>
      </c>
      <c r="AQ96" s="111">
        <v>21.46</v>
      </c>
      <c r="AR96" s="87">
        <v>0</v>
      </c>
      <c r="AS96" s="87">
        <v>5</v>
      </c>
      <c r="AT96" s="87">
        <v>8</v>
      </c>
      <c r="AU96" s="87">
        <v>1</v>
      </c>
      <c r="AV96" s="87">
        <v>0</v>
      </c>
      <c r="AW96" s="87">
        <v>0</v>
      </c>
      <c r="AX96" s="87">
        <v>0</v>
      </c>
      <c r="AY96" s="87">
        <v>0</v>
      </c>
      <c r="AZ96" s="164">
        <f t="shared" si="31"/>
        <v>31.46</v>
      </c>
      <c r="BA96" s="1"/>
      <c r="BB96" s="89">
        <f t="shared" si="32"/>
        <v>0.5160642570281124</v>
      </c>
      <c r="BC96" s="90">
        <f t="shared" si="33"/>
        <v>0.48242811501597443</v>
      </c>
      <c r="BD96" s="90">
        <f t="shared" si="34"/>
        <v>0.48382509776039806</v>
      </c>
      <c r="BE96" s="90">
        <f t="shared" si="35"/>
        <v>0.1615922284089563</v>
      </c>
      <c r="BF96" s="90">
        <f t="shared" si="36"/>
        <v>0.5263827082008901</v>
      </c>
      <c r="BG96" s="112">
        <f t="shared" si="37"/>
        <v>2.1702924064143314</v>
      </c>
      <c r="BH96" s="92">
        <f t="shared" si="38"/>
        <v>0.48329040639029697</v>
      </c>
      <c r="BI96" s="113">
        <f t="shared" si="39"/>
        <v>28</v>
      </c>
      <c r="BK96" s="207">
        <f t="shared" si="40"/>
        <v>237.01000000000002</v>
      </c>
    </row>
    <row r="97" spans="1:63" ht="12.75" customHeight="1">
      <c r="A97" s="163">
        <v>29</v>
      </c>
      <c r="B97" s="73" t="s">
        <v>101</v>
      </c>
      <c r="C97" s="74">
        <v>47.89</v>
      </c>
      <c r="D97" s="75">
        <v>0</v>
      </c>
      <c r="E97" s="75">
        <v>9</v>
      </c>
      <c r="F97" s="75">
        <v>5</v>
      </c>
      <c r="G97" s="75">
        <v>0</v>
      </c>
      <c r="H97" s="75">
        <v>0</v>
      </c>
      <c r="I97" s="75">
        <v>0</v>
      </c>
      <c r="J97" s="75">
        <v>0</v>
      </c>
      <c r="K97" s="75">
        <v>0</v>
      </c>
      <c r="L97" s="108">
        <f t="shared" si="27"/>
        <v>52.89</v>
      </c>
      <c r="M97" s="77">
        <v>38.18</v>
      </c>
      <c r="N97" s="78">
        <v>0</v>
      </c>
      <c r="O97" s="78">
        <v>9</v>
      </c>
      <c r="P97" s="78">
        <v>1</v>
      </c>
      <c r="Q97" s="78">
        <v>0</v>
      </c>
      <c r="R97" s="78">
        <v>0</v>
      </c>
      <c r="S97" s="78">
        <v>0</v>
      </c>
      <c r="T97" s="78">
        <v>0</v>
      </c>
      <c r="U97" s="78">
        <v>0</v>
      </c>
      <c r="V97" s="79">
        <f t="shared" si="28"/>
        <v>39.18</v>
      </c>
      <c r="W97" s="109">
        <v>63.96</v>
      </c>
      <c r="X97" s="81">
        <v>0</v>
      </c>
      <c r="Y97" s="81">
        <v>10</v>
      </c>
      <c r="Z97" s="81">
        <v>0</v>
      </c>
      <c r="AA97" s="81">
        <v>0</v>
      </c>
      <c r="AB97" s="81">
        <v>2</v>
      </c>
      <c r="AC97" s="81">
        <v>0</v>
      </c>
      <c r="AD97" s="81">
        <v>0</v>
      </c>
      <c r="AE97" s="81">
        <v>0</v>
      </c>
      <c r="AF97" s="110">
        <f t="shared" si="29"/>
        <v>73.96000000000001</v>
      </c>
      <c r="AG97" s="83">
        <v>18.15</v>
      </c>
      <c r="AH97" s="84">
        <v>0</v>
      </c>
      <c r="AI97" s="84">
        <v>9</v>
      </c>
      <c r="AJ97" s="84">
        <v>6</v>
      </c>
      <c r="AK97" s="84">
        <v>1</v>
      </c>
      <c r="AL97" s="84">
        <v>0</v>
      </c>
      <c r="AM97" s="84">
        <v>0</v>
      </c>
      <c r="AN97" s="84">
        <v>0</v>
      </c>
      <c r="AO97" s="84">
        <v>0</v>
      </c>
      <c r="AP97" s="85">
        <f t="shared" si="30"/>
        <v>26.15</v>
      </c>
      <c r="AQ97" s="111">
        <v>47.77</v>
      </c>
      <c r="AR97" s="87">
        <v>0</v>
      </c>
      <c r="AS97" s="87">
        <v>11</v>
      </c>
      <c r="AT97" s="87">
        <v>1</v>
      </c>
      <c r="AU97" s="87">
        <v>0</v>
      </c>
      <c r="AV97" s="87">
        <v>2</v>
      </c>
      <c r="AW97" s="87">
        <v>0</v>
      </c>
      <c r="AX97" s="87">
        <v>0</v>
      </c>
      <c r="AY97" s="87">
        <v>0</v>
      </c>
      <c r="AZ97" s="164">
        <f t="shared" si="31"/>
        <v>58.77</v>
      </c>
      <c r="BA97" s="1"/>
      <c r="BB97" s="89">
        <f t="shared" si="32"/>
        <v>0.3887313291737568</v>
      </c>
      <c r="BC97" s="90">
        <f t="shared" si="33"/>
        <v>0.30832057172026545</v>
      </c>
      <c r="BD97" s="90">
        <f t="shared" si="34"/>
        <v>0.3680367766360194</v>
      </c>
      <c r="BE97" s="90">
        <f t="shared" si="35"/>
        <v>0.5216061185468451</v>
      </c>
      <c r="BF97" s="90">
        <f t="shared" si="36"/>
        <v>0.28177641653905056</v>
      </c>
      <c r="BG97" s="112">
        <f t="shared" si="37"/>
        <v>1.8684712126159373</v>
      </c>
      <c r="BH97" s="92">
        <f t="shared" si="38"/>
        <v>0.41607951490999806</v>
      </c>
      <c r="BI97" s="113">
        <f t="shared" si="39"/>
        <v>29</v>
      </c>
      <c r="BK97" s="207">
        <f t="shared" si="40"/>
        <v>250.95000000000002</v>
      </c>
    </row>
    <row r="98" spans="1:63" ht="12.75" customHeight="1" thickBot="1">
      <c r="A98" s="167">
        <v>30</v>
      </c>
      <c r="B98" s="168" t="s">
        <v>98</v>
      </c>
      <c r="C98" s="169">
        <v>63.96</v>
      </c>
      <c r="D98" s="170">
        <v>0</v>
      </c>
      <c r="E98" s="170">
        <v>3</v>
      </c>
      <c r="F98" s="170">
        <v>8</v>
      </c>
      <c r="G98" s="170">
        <v>3</v>
      </c>
      <c r="H98" s="170">
        <v>0</v>
      </c>
      <c r="I98" s="170">
        <v>0</v>
      </c>
      <c r="J98" s="170">
        <v>0</v>
      </c>
      <c r="K98" s="170">
        <v>0</v>
      </c>
      <c r="L98" s="171">
        <f t="shared" si="27"/>
        <v>77.96000000000001</v>
      </c>
      <c r="M98" s="172">
        <v>46.85</v>
      </c>
      <c r="N98" s="173">
        <v>0</v>
      </c>
      <c r="O98" s="173">
        <v>8</v>
      </c>
      <c r="P98" s="173">
        <v>2</v>
      </c>
      <c r="Q98" s="173">
        <v>0</v>
      </c>
      <c r="R98" s="173">
        <v>0</v>
      </c>
      <c r="S98" s="173">
        <v>0</v>
      </c>
      <c r="T98" s="173">
        <v>0</v>
      </c>
      <c r="U98" s="173">
        <v>0</v>
      </c>
      <c r="V98" s="174">
        <f t="shared" si="28"/>
        <v>48.85</v>
      </c>
      <c r="W98" s="175">
        <v>96.08</v>
      </c>
      <c r="X98" s="176">
        <v>0</v>
      </c>
      <c r="Y98" s="176">
        <v>11</v>
      </c>
      <c r="Z98" s="176">
        <v>1</v>
      </c>
      <c r="AA98" s="176">
        <v>0</v>
      </c>
      <c r="AB98" s="176">
        <v>0</v>
      </c>
      <c r="AC98" s="176">
        <v>0</v>
      </c>
      <c r="AD98" s="176">
        <v>0</v>
      </c>
      <c r="AE98" s="176">
        <v>0</v>
      </c>
      <c r="AF98" s="177">
        <f t="shared" si="29"/>
        <v>97.08</v>
      </c>
      <c r="AG98" s="178">
        <v>31.11</v>
      </c>
      <c r="AH98" s="179">
        <v>0</v>
      </c>
      <c r="AI98" s="179">
        <v>2</v>
      </c>
      <c r="AJ98" s="179">
        <v>13</v>
      </c>
      <c r="AK98" s="179">
        <v>1</v>
      </c>
      <c r="AL98" s="179">
        <v>0</v>
      </c>
      <c r="AM98" s="179">
        <v>0</v>
      </c>
      <c r="AN98" s="179">
        <v>0</v>
      </c>
      <c r="AO98" s="179">
        <v>0</v>
      </c>
      <c r="AP98" s="180">
        <f t="shared" si="30"/>
        <v>46.11</v>
      </c>
      <c r="AQ98" s="181">
        <v>31.51</v>
      </c>
      <c r="AR98" s="182">
        <v>0</v>
      </c>
      <c r="AS98" s="182">
        <v>6</v>
      </c>
      <c r="AT98" s="182">
        <v>5</v>
      </c>
      <c r="AU98" s="182">
        <v>3</v>
      </c>
      <c r="AV98" s="182">
        <v>0</v>
      </c>
      <c r="AW98" s="182">
        <v>0</v>
      </c>
      <c r="AX98" s="182">
        <v>0</v>
      </c>
      <c r="AY98" s="182">
        <v>0</v>
      </c>
      <c r="AZ98" s="183">
        <f t="shared" si="31"/>
        <v>42.510000000000005</v>
      </c>
      <c r="BA98" s="1"/>
      <c r="BB98" s="94">
        <f t="shared" si="32"/>
        <v>0.26372498717290915</v>
      </c>
      <c r="BC98" s="95">
        <f t="shared" si="33"/>
        <v>0.2472876151484135</v>
      </c>
      <c r="BD98" s="95">
        <f t="shared" si="34"/>
        <v>0.2803873094355171</v>
      </c>
      <c r="BE98" s="95">
        <f t="shared" si="35"/>
        <v>0.29581435697245717</v>
      </c>
      <c r="BF98" s="95">
        <f t="shared" si="36"/>
        <v>0.3895553987297107</v>
      </c>
      <c r="BG98" s="114">
        <f t="shared" si="37"/>
        <v>1.4767696674590076</v>
      </c>
      <c r="BH98" s="96">
        <f t="shared" si="38"/>
        <v>0.3288536653502317</v>
      </c>
      <c r="BI98" s="115">
        <f t="shared" si="39"/>
        <v>30</v>
      </c>
      <c r="BK98" s="208">
        <f t="shared" si="40"/>
        <v>312.51</v>
      </c>
    </row>
    <row r="99" spans="60:61" ht="12.75" customHeight="1">
      <c r="BH99" s="97"/>
      <c r="BI99" s="97"/>
    </row>
    <row r="100" spans="60:61" ht="12.75" customHeight="1" thickBot="1">
      <c r="BH100" s="97"/>
      <c r="BI100" s="97"/>
    </row>
    <row r="101" spans="1:63" ht="12.75" customHeight="1" thickBot="1">
      <c r="A101" s="2"/>
      <c r="B101" s="3" t="s">
        <v>134</v>
      </c>
      <c r="C101" s="233">
        <v>1</v>
      </c>
      <c r="D101" s="233"/>
      <c r="E101" s="233"/>
      <c r="F101" s="233"/>
      <c r="G101" s="233"/>
      <c r="H101" s="233"/>
      <c r="I101" s="233"/>
      <c r="J101" s="233"/>
      <c r="K101" s="233"/>
      <c r="L101" s="233"/>
      <c r="M101" s="234">
        <v>2</v>
      </c>
      <c r="N101" s="234"/>
      <c r="O101" s="234"/>
      <c r="P101" s="234"/>
      <c r="Q101" s="234"/>
      <c r="R101" s="234"/>
      <c r="S101" s="234"/>
      <c r="T101" s="234"/>
      <c r="U101" s="234"/>
      <c r="V101" s="234"/>
      <c r="W101" s="235">
        <v>3</v>
      </c>
      <c r="X101" s="235"/>
      <c r="Y101" s="235"/>
      <c r="Z101" s="235"/>
      <c r="AA101" s="235"/>
      <c r="AB101" s="235"/>
      <c r="AC101" s="235"/>
      <c r="AD101" s="235"/>
      <c r="AE101" s="235"/>
      <c r="AF101" s="235"/>
      <c r="AG101" s="236">
        <v>4</v>
      </c>
      <c r="AH101" s="236"/>
      <c r="AI101" s="236"/>
      <c r="AJ101" s="236"/>
      <c r="AK101" s="236"/>
      <c r="AL101" s="236"/>
      <c r="AM101" s="236"/>
      <c r="AN101" s="236"/>
      <c r="AO101" s="236"/>
      <c r="AP101" s="236"/>
      <c r="AQ101" s="237">
        <v>5</v>
      </c>
      <c r="AR101" s="237"/>
      <c r="AS101" s="237"/>
      <c r="AT101" s="237"/>
      <c r="AU101" s="237"/>
      <c r="AV101" s="237"/>
      <c r="AW101" s="237"/>
      <c r="AX101" s="237"/>
      <c r="AY101" s="237"/>
      <c r="AZ101" s="237"/>
      <c r="BA101" s="4"/>
      <c r="BB101" s="31" t="s">
        <v>17</v>
      </c>
      <c r="BC101" s="32" t="s">
        <v>18</v>
      </c>
      <c r="BD101" s="32" t="s">
        <v>19</v>
      </c>
      <c r="BE101" s="32" t="s">
        <v>20</v>
      </c>
      <c r="BF101" s="32" t="s">
        <v>21</v>
      </c>
      <c r="BG101" s="33" t="s">
        <v>29</v>
      </c>
      <c r="BH101" s="34" t="s">
        <v>92</v>
      </c>
      <c r="BI101" s="35" t="s">
        <v>24</v>
      </c>
      <c r="BK101" s="36" t="s">
        <v>30</v>
      </c>
    </row>
    <row r="102" spans="1:63" ht="12.75" customHeight="1" thickBot="1">
      <c r="A102" s="29" t="s">
        <v>1</v>
      </c>
      <c r="B102" s="98" t="s">
        <v>2</v>
      </c>
      <c r="C102" s="38" t="s">
        <v>3</v>
      </c>
      <c r="D102" s="39" t="s">
        <v>4</v>
      </c>
      <c r="E102" s="39" t="s">
        <v>5</v>
      </c>
      <c r="F102" s="39" t="s">
        <v>6</v>
      </c>
      <c r="G102" s="39" t="s">
        <v>7</v>
      </c>
      <c r="H102" s="39" t="s">
        <v>8</v>
      </c>
      <c r="I102" s="39" t="s">
        <v>9</v>
      </c>
      <c r="J102" s="39" t="s">
        <v>10</v>
      </c>
      <c r="K102" s="39" t="s">
        <v>11</v>
      </c>
      <c r="L102" s="40" t="s">
        <v>12</v>
      </c>
      <c r="M102" s="41" t="s">
        <v>3</v>
      </c>
      <c r="N102" s="42" t="s">
        <v>4</v>
      </c>
      <c r="O102" s="42" t="s">
        <v>5</v>
      </c>
      <c r="P102" s="42" t="s">
        <v>6</v>
      </c>
      <c r="Q102" s="42" t="s">
        <v>7</v>
      </c>
      <c r="R102" s="42" t="s">
        <v>8</v>
      </c>
      <c r="S102" s="42" t="s">
        <v>9</v>
      </c>
      <c r="T102" s="42" t="s">
        <v>10</v>
      </c>
      <c r="U102" s="42" t="s">
        <v>11</v>
      </c>
      <c r="V102" s="43" t="s">
        <v>13</v>
      </c>
      <c r="W102" s="44" t="s">
        <v>3</v>
      </c>
      <c r="X102" s="45" t="s">
        <v>4</v>
      </c>
      <c r="Y102" s="45" t="s">
        <v>5</v>
      </c>
      <c r="Z102" s="45" t="s">
        <v>6</v>
      </c>
      <c r="AA102" s="45" t="s">
        <v>7</v>
      </c>
      <c r="AB102" s="45" t="s">
        <v>8</v>
      </c>
      <c r="AC102" s="45" t="s">
        <v>9</v>
      </c>
      <c r="AD102" s="45" t="s">
        <v>10</v>
      </c>
      <c r="AE102" s="45" t="s">
        <v>11</v>
      </c>
      <c r="AF102" s="46" t="s">
        <v>14</v>
      </c>
      <c r="AG102" s="47" t="s">
        <v>3</v>
      </c>
      <c r="AH102" s="48" t="s">
        <v>4</v>
      </c>
      <c r="AI102" s="48" t="s">
        <v>5</v>
      </c>
      <c r="AJ102" s="48" t="s">
        <v>6</v>
      </c>
      <c r="AK102" s="48" t="s">
        <v>7</v>
      </c>
      <c r="AL102" s="48" t="s">
        <v>8</v>
      </c>
      <c r="AM102" s="48" t="s">
        <v>9</v>
      </c>
      <c r="AN102" s="48" t="s">
        <v>10</v>
      </c>
      <c r="AO102" s="48" t="s">
        <v>11</v>
      </c>
      <c r="AP102" s="49" t="s">
        <v>15</v>
      </c>
      <c r="AQ102" s="50" t="s">
        <v>3</v>
      </c>
      <c r="AR102" s="51" t="s">
        <v>4</v>
      </c>
      <c r="AS102" s="51" t="s">
        <v>5</v>
      </c>
      <c r="AT102" s="51" t="s">
        <v>6</v>
      </c>
      <c r="AU102" s="51" t="s">
        <v>7</v>
      </c>
      <c r="AV102" s="51" t="s">
        <v>8</v>
      </c>
      <c r="AW102" s="51" t="s">
        <v>9</v>
      </c>
      <c r="AX102" s="51" t="s">
        <v>10</v>
      </c>
      <c r="AY102" s="51" t="s">
        <v>11</v>
      </c>
      <c r="AZ102" s="52" t="s">
        <v>16</v>
      </c>
      <c r="BA102" s="22"/>
      <c r="BB102" s="99">
        <f>(SMALL((L103:L110),1))</f>
        <v>40.08</v>
      </c>
      <c r="BC102" s="100">
        <f>(SMALL((V103:V110),1))</f>
        <v>24.17</v>
      </c>
      <c r="BD102" s="100">
        <f>(SMALL((AF103:AF110),1))</f>
        <v>61.28</v>
      </c>
      <c r="BE102" s="100">
        <f>(SMALL((AP103:AP110),1))</f>
        <v>46</v>
      </c>
      <c r="BF102" s="100">
        <f>(SMALL((AZ103:AZ110),1))</f>
        <v>33.7</v>
      </c>
      <c r="BG102" s="101" t="s">
        <v>31</v>
      </c>
      <c r="BH102" s="102">
        <f>((100/(LARGE(BG103:BG110,1))))/100</f>
        <v>0.2030752266601323</v>
      </c>
      <c r="BI102" s="103" t="s">
        <v>93</v>
      </c>
      <c r="BK102" s="53" t="s">
        <v>32</v>
      </c>
    </row>
    <row r="103" spans="1:63" ht="12.75" customHeight="1">
      <c r="A103" s="146">
        <v>1</v>
      </c>
      <c r="B103" s="147" t="s">
        <v>129</v>
      </c>
      <c r="C103" s="148">
        <v>39.08</v>
      </c>
      <c r="D103" s="149">
        <v>0</v>
      </c>
      <c r="E103" s="149">
        <v>13</v>
      </c>
      <c r="F103" s="149">
        <v>1</v>
      </c>
      <c r="G103" s="149">
        <v>0</v>
      </c>
      <c r="H103" s="149">
        <v>0</v>
      </c>
      <c r="I103" s="149">
        <v>0</v>
      </c>
      <c r="J103" s="149">
        <v>0</v>
      </c>
      <c r="K103" s="149">
        <v>0</v>
      </c>
      <c r="L103" s="150">
        <f aca="true" t="shared" si="41" ref="L103:L110">C103+F103*1+G103*2+H103*5+I103*10+J103*10+K103*3</f>
        <v>40.08</v>
      </c>
      <c r="M103" s="151">
        <v>24.17</v>
      </c>
      <c r="N103" s="152">
        <v>0</v>
      </c>
      <c r="O103" s="152">
        <v>10</v>
      </c>
      <c r="P103" s="152">
        <v>0</v>
      </c>
      <c r="Q103" s="152">
        <v>0</v>
      </c>
      <c r="R103" s="152">
        <v>0</v>
      </c>
      <c r="S103" s="152">
        <v>0</v>
      </c>
      <c r="T103" s="152">
        <v>0</v>
      </c>
      <c r="U103" s="152">
        <v>0</v>
      </c>
      <c r="V103" s="153">
        <f aca="true" t="shared" si="42" ref="V103:V110">M103+P103*1+Q103*2+R103*5+S103*10+T103*10+U103*3</f>
        <v>24.17</v>
      </c>
      <c r="W103" s="154">
        <v>62.3</v>
      </c>
      <c r="X103" s="155">
        <v>0</v>
      </c>
      <c r="Y103" s="155">
        <v>8</v>
      </c>
      <c r="Z103" s="155">
        <v>4</v>
      </c>
      <c r="AA103" s="155">
        <v>0</v>
      </c>
      <c r="AB103" s="155">
        <v>0</v>
      </c>
      <c r="AC103" s="155">
        <v>0</v>
      </c>
      <c r="AD103" s="155">
        <v>0</v>
      </c>
      <c r="AE103" s="155">
        <v>0</v>
      </c>
      <c r="AF103" s="156">
        <f aca="true" t="shared" si="43" ref="AF103:AF110">W103+Z103*1+AA103*2+AB103*5+AC103*10+AD103*10+AE103*3</f>
        <v>66.3</v>
      </c>
      <c r="AG103" s="157">
        <v>37</v>
      </c>
      <c r="AH103" s="158">
        <v>0</v>
      </c>
      <c r="AI103" s="158">
        <v>11</v>
      </c>
      <c r="AJ103" s="158">
        <v>4</v>
      </c>
      <c r="AK103" s="158">
        <v>0</v>
      </c>
      <c r="AL103" s="158">
        <v>1</v>
      </c>
      <c r="AM103" s="158">
        <v>0</v>
      </c>
      <c r="AN103" s="158">
        <v>0</v>
      </c>
      <c r="AO103" s="158">
        <v>0</v>
      </c>
      <c r="AP103" s="159">
        <f aca="true" t="shared" si="44" ref="AP103:AP110">AG103+AJ103*1+AK103*2+AL103*5+AM103*10+AN103*10+AO103*3</f>
        <v>46</v>
      </c>
      <c r="AQ103" s="160">
        <v>32.7</v>
      </c>
      <c r="AR103" s="161">
        <v>0</v>
      </c>
      <c r="AS103" s="161">
        <v>13</v>
      </c>
      <c r="AT103" s="161">
        <v>1</v>
      </c>
      <c r="AU103" s="161">
        <v>0</v>
      </c>
      <c r="AV103" s="161">
        <v>0</v>
      </c>
      <c r="AW103" s="161">
        <v>0</v>
      </c>
      <c r="AX103" s="161">
        <v>0</v>
      </c>
      <c r="AY103" s="161">
        <v>0</v>
      </c>
      <c r="AZ103" s="162">
        <f aca="true" t="shared" si="45" ref="AZ103:AZ110">AQ103+AT103*1+AU103*2+AV103*5+AW103*10+AX103*10+AY103*3</f>
        <v>33.7</v>
      </c>
      <c r="BA103" s="1"/>
      <c r="BB103" s="184">
        <f aca="true" t="shared" si="46" ref="BB103:BB110">$BB$102/L103</f>
        <v>1</v>
      </c>
      <c r="BC103" s="185">
        <f aca="true" t="shared" si="47" ref="BC103:BC110">$BC$102/V103</f>
        <v>1</v>
      </c>
      <c r="BD103" s="185">
        <f aca="true" t="shared" si="48" ref="BD103:BD110">$BD$102/AF103</f>
        <v>0.9242835595776773</v>
      </c>
      <c r="BE103" s="185">
        <f aca="true" t="shared" si="49" ref="BE103:BE110">$BE$102/AP103</f>
        <v>1</v>
      </c>
      <c r="BF103" s="185">
        <f aca="true" t="shared" si="50" ref="BF103:BF110">$BF$102/AZ103</f>
        <v>1</v>
      </c>
      <c r="BG103" s="186">
        <f aca="true" t="shared" si="51" ref="BG103:BG110">(SUM(BB103:BF103))</f>
        <v>4.9242835595776775</v>
      </c>
      <c r="BH103" s="187">
        <f aca="true" t="shared" si="52" ref="BH103:BH110">($BH$102*BG103)</f>
        <v>1</v>
      </c>
      <c r="BI103" s="188">
        <f aca="true" t="shared" si="53" ref="BI103:BI110">(RANK(BH103,$BH$103:$BH$110))</f>
        <v>1</v>
      </c>
      <c r="BK103" s="206">
        <f aca="true" t="shared" si="54" ref="BK103:BK110">L103+V103+AF103+AP103+AZ103</f>
        <v>210.25</v>
      </c>
    </row>
    <row r="104" spans="1:63" ht="12.75" customHeight="1">
      <c r="A104" s="163">
        <v>2</v>
      </c>
      <c r="B104" s="73" t="s">
        <v>130</v>
      </c>
      <c r="C104" s="74">
        <v>43.73</v>
      </c>
      <c r="D104" s="75">
        <v>0</v>
      </c>
      <c r="E104" s="75">
        <v>11</v>
      </c>
      <c r="F104" s="75">
        <v>3</v>
      </c>
      <c r="G104" s="75">
        <v>0</v>
      </c>
      <c r="H104" s="75">
        <v>0</v>
      </c>
      <c r="I104" s="75">
        <v>0</v>
      </c>
      <c r="J104" s="75">
        <v>0</v>
      </c>
      <c r="K104" s="75">
        <v>0</v>
      </c>
      <c r="L104" s="108">
        <f t="shared" si="41"/>
        <v>46.73</v>
      </c>
      <c r="M104" s="77">
        <v>27.54</v>
      </c>
      <c r="N104" s="78">
        <v>0</v>
      </c>
      <c r="O104" s="78">
        <v>9</v>
      </c>
      <c r="P104" s="78">
        <v>1</v>
      </c>
      <c r="Q104" s="78">
        <v>0</v>
      </c>
      <c r="R104" s="78">
        <v>0</v>
      </c>
      <c r="S104" s="78">
        <v>0</v>
      </c>
      <c r="T104" s="78">
        <v>0</v>
      </c>
      <c r="U104" s="78">
        <v>0</v>
      </c>
      <c r="V104" s="79">
        <f t="shared" si="42"/>
        <v>28.54</v>
      </c>
      <c r="W104" s="109">
        <v>46.28</v>
      </c>
      <c r="X104" s="81">
        <v>0</v>
      </c>
      <c r="Y104" s="81">
        <v>3</v>
      </c>
      <c r="Z104" s="81">
        <v>6</v>
      </c>
      <c r="AA104" s="81">
        <v>2</v>
      </c>
      <c r="AB104" s="81">
        <v>1</v>
      </c>
      <c r="AC104" s="81">
        <v>0</v>
      </c>
      <c r="AD104" s="81">
        <v>0</v>
      </c>
      <c r="AE104" s="81">
        <v>0</v>
      </c>
      <c r="AF104" s="110">
        <f t="shared" si="43"/>
        <v>61.28</v>
      </c>
      <c r="AG104" s="83">
        <v>28.33</v>
      </c>
      <c r="AH104" s="84">
        <v>0</v>
      </c>
      <c r="AI104" s="84">
        <v>10</v>
      </c>
      <c r="AJ104" s="84">
        <v>3</v>
      </c>
      <c r="AK104" s="84">
        <v>0</v>
      </c>
      <c r="AL104" s="84">
        <v>3</v>
      </c>
      <c r="AM104" s="84">
        <v>0</v>
      </c>
      <c r="AN104" s="84">
        <v>0</v>
      </c>
      <c r="AO104" s="84">
        <v>2</v>
      </c>
      <c r="AP104" s="85">
        <f t="shared" si="44"/>
        <v>52.33</v>
      </c>
      <c r="AQ104" s="111">
        <v>39.69</v>
      </c>
      <c r="AR104" s="87">
        <v>0</v>
      </c>
      <c r="AS104" s="87">
        <v>10</v>
      </c>
      <c r="AT104" s="87">
        <v>3</v>
      </c>
      <c r="AU104" s="87">
        <v>0</v>
      </c>
      <c r="AV104" s="87">
        <v>1</v>
      </c>
      <c r="AW104" s="87">
        <v>0</v>
      </c>
      <c r="AX104" s="87">
        <v>0</v>
      </c>
      <c r="AY104" s="87">
        <v>0</v>
      </c>
      <c r="AZ104" s="164">
        <f t="shared" si="45"/>
        <v>47.69</v>
      </c>
      <c r="BA104" s="1"/>
      <c r="BB104" s="189">
        <f t="shared" si="46"/>
        <v>0.8576931307511235</v>
      </c>
      <c r="BC104" s="90">
        <f t="shared" si="47"/>
        <v>0.8468815697266995</v>
      </c>
      <c r="BD104" s="90">
        <f t="shared" si="48"/>
        <v>1</v>
      </c>
      <c r="BE104" s="90">
        <f t="shared" si="49"/>
        <v>0.879036881330021</v>
      </c>
      <c r="BF104" s="90">
        <f t="shared" si="50"/>
        <v>0.7066470958272175</v>
      </c>
      <c r="BG104" s="112">
        <f t="shared" si="51"/>
        <v>4.2902586776350615</v>
      </c>
      <c r="BH104" s="92">
        <f t="shared" si="52"/>
        <v>0.8712452533913396</v>
      </c>
      <c r="BI104" s="190">
        <f t="shared" si="53"/>
        <v>2</v>
      </c>
      <c r="BK104" s="207">
        <f t="shared" si="54"/>
        <v>236.57</v>
      </c>
    </row>
    <row r="105" spans="1:63" ht="12.75" customHeight="1">
      <c r="A105" s="163">
        <v>3</v>
      </c>
      <c r="B105" s="73" t="s">
        <v>124</v>
      </c>
      <c r="C105" s="74">
        <v>78.63</v>
      </c>
      <c r="D105" s="75">
        <v>0</v>
      </c>
      <c r="E105" s="75">
        <v>10</v>
      </c>
      <c r="F105" s="75">
        <v>4</v>
      </c>
      <c r="G105" s="75">
        <v>0</v>
      </c>
      <c r="H105" s="75">
        <v>0</v>
      </c>
      <c r="I105" s="75">
        <v>0</v>
      </c>
      <c r="J105" s="75">
        <v>0</v>
      </c>
      <c r="K105" s="75">
        <v>0</v>
      </c>
      <c r="L105" s="108">
        <f t="shared" si="41"/>
        <v>82.63</v>
      </c>
      <c r="M105" s="77">
        <v>38.58</v>
      </c>
      <c r="N105" s="78">
        <v>0</v>
      </c>
      <c r="O105" s="78">
        <v>7</v>
      </c>
      <c r="P105" s="78">
        <v>2</v>
      </c>
      <c r="Q105" s="78">
        <v>1</v>
      </c>
      <c r="R105" s="78">
        <v>0</v>
      </c>
      <c r="S105" s="78">
        <v>0</v>
      </c>
      <c r="T105" s="78">
        <v>0</v>
      </c>
      <c r="U105" s="78">
        <v>0</v>
      </c>
      <c r="V105" s="79">
        <f t="shared" si="42"/>
        <v>42.58</v>
      </c>
      <c r="W105" s="109">
        <v>56.7</v>
      </c>
      <c r="X105" s="81">
        <v>0</v>
      </c>
      <c r="Y105" s="81">
        <v>2</v>
      </c>
      <c r="Z105" s="81">
        <v>6</v>
      </c>
      <c r="AA105" s="81">
        <v>2</v>
      </c>
      <c r="AB105" s="81">
        <v>2</v>
      </c>
      <c r="AC105" s="81">
        <v>0</v>
      </c>
      <c r="AD105" s="81">
        <v>0</v>
      </c>
      <c r="AE105" s="81">
        <v>0</v>
      </c>
      <c r="AF105" s="110">
        <f t="shared" si="43"/>
        <v>76.7</v>
      </c>
      <c r="AG105" s="83">
        <v>50.54</v>
      </c>
      <c r="AH105" s="84">
        <v>0</v>
      </c>
      <c r="AI105" s="84">
        <v>11</v>
      </c>
      <c r="AJ105" s="84">
        <v>5</v>
      </c>
      <c r="AK105" s="84">
        <v>0</v>
      </c>
      <c r="AL105" s="84">
        <v>0</v>
      </c>
      <c r="AM105" s="84">
        <v>0</v>
      </c>
      <c r="AN105" s="84">
        <v>0</v>
      </c>
      <c r="AO105" s="84">
        <v>0</v>
      </c>
      <c r="AP105" s="85">
        <f t="shared" si="44"/>
        <v>55.54</v>
      </c>
      <c r="AQ105" s="111">
        <v>55.8</v>
      </c>
      <c r="AR105" s="87">
        <v>0</v>
      </c>
      <c r="AS105" s="87">
        <v>12</v>
      </c>
      <c r="AT105" s="87">
        <v>2</v>
      </c>
      <c r="AU105" s="87">
        <v>0</v>
      </c>
      <c r="AV105" s="87">
        <v>0</v>
      </c>
      <c r="AW105" s="87">
        <v>0</v>
      </c>
      <c r="AX105" s="87">
        <v>0</v>
      </c>
      <c r="AY105" s="87">
        <v>0</v>
      </c>
      <c r="AZ105" s="164">
        <f t="shared" si="45"/>
        <v>57.8</v>
      </c>
      <c r="BA105" s="1"/>
      <c r="BB105" s="189">
        <f t="shared" si="46"/>
        <v>0.4850538545322522</v>
      </c>
      <c r="BC105" s="90">
        <f t="shared" si="47"/>
        <v>0.5676373884452796</v>
      </c>
      <c r="BD105" s="90">
        <f t="shared" si="48"/>
        <v>0.7989569752281617</v>
      </c>
      <c r="BE105" s="90">
        <f t="shared" si="49"/>
        <v>0.8282319049333814</v>
      </c>
      <c r="BF105" s="90">
        <f t="shared" si="50"/>
        <v>0.583044982698962</v>
      </c>
      <c r="BG105" s="112">
        <f t="shared" si="51"/>
        <v>3.2629251058380366</v>
      </c>
      <c r="BH105" s="92">
        <f t="shared" si="52"/>
        <v>0.6626192554430955</v>
      </c>
      <c r="BI105" s="190">
        <f t="shared" si="53"/>
        <v>3</v>
      </c>
      <c r="BK105" s="207">
        <f t="shared" si="54"/>
        <v>315.25</v>
      </c>
    </row>
    <row r="106" spans="1:63" ht="12.75" customHeight="1">
      <c r="A106" s="163">
        <v>4</v>
      </c>
      <c r="B106" s="73" t="s">
        <v>131</v>
      </c>
      <c r="C106" s="74">
        <v>61.41</v>
      </c>
      <c r="D106" s="75">
        <v>0</v>
      </c>
      <c r="E106" s="75">
        <v>12</v>
      </c>
      <c r="F106" s="75">
        <v>2</v>
      </c>
      <c r="G106" s="75">
        <v>0</v>
      </c>
      <c r="H106" s="75">
        <v>0</v>
      </c>
      <c r="I106" s="75">
        <v>0</v>
      </c>
      <c r="J106" s="75">
        <v>0</v>
      </c>
      <c r="K106" s="75">
        <v>2</v>
      </c>
      <c r="L106" s="108">
        <f t="shared" si="41"/>
        <v>69.41</v>
      </c>
      <c r="M106" s="77">
        <v>43.1</v>
      </c>
      <c r="N106" s="78">
        <v>0</v>
      </c>
      <c r="O106" s="78">
        <v>10</v>
      </c>
      <c r="P106" s="78">
        <v>0</v>
      </c>
      <c r="Q106" s="78">
        <v>0</v>
      </c>
      <c r="R106" s="78">
        <v>0</v>
      </c>
      <c r="S106" s="78">
        <v>0</v>
      </c>
      <c r="T106" s="78">
        <v>0</v>
      </c>
      <c r="U106" s="78">
        <v>0</v>
      </c>
      <c r="V106" s="79">
        <f t="shared" si="42"/>
        <v>43.1</v>
      </c>
      <c r="W106" s="109">
        <v>62.06</v>
      </c>
      <c r="X106" s="81">
        <v>0</v>
      </c>
      <c r="Y106" s="81">
        <v>7</v>
      </c>
      <c r="Z106" s="81">
        <v>2</v>
      </c>
      <c r="AA106" s="81">
        <v>0</v>
      </c>
      <c r="AB106" s="81">
        <v>3</v>
      </c>
      <c r="AC106" s="81">
        <v>0</v>
      </c>
      <c r="AD106" s="81">
        <v>0</v>
      </c>
      <c r="AE106" s="81">
        <v>1</v>
      </c>
      <c r="AF106" s="110">
        <f t="shared" si="43"/>
        <v>82.06</v>
      </c>
      <c r="AG106" s="83">
        <v>59.9</v>
      </c>
      <c r="AH106" s="84">
        <v>0</v>
      </c>
      <c r="AI106" s="84">
        <v>15</v>
      </c>
      <c r="AJ106" s="84">
        <v>1</v>
      </c>
      <c r="AK106" s="84">
        <v>0</v>
      </c>
      <c r="AL106" s="84">
        <v>0</v>
      </c>
      <c r="AM106" s="84">
        <v>0</v>
      </c>
      <c r="AN106" s="84">
        <v>0</v>
      </c>
      <c r="AO106" s="84">
        <v>0</v>
      </c>
      <c r="AP106" s="85">
        <f t="shared" si="44"/>
        <v>60.9</v>
      </c>
      <c r="AQ106" s="111">
        <v>68.16</v>
      </c>
      <c r="AR106" s="87">
        <v>0</v>
      </c>
      <c r="AS106" s="87">
        <v>12</v>
      </c>
      <c r="AT106" s="87">
        <v>2</v>
      </c>
      <c r="AU106" s="87">
        <v>0</v>
      </c>
      <c r="AV106" s="87">
        <v>0</v>
      </c>
      <c r="AW106" s="87">
        <v>0</v>
      </c>
      <c r="AX106" s="87">
        <v>0</v>
      </c>
      <c r="AY106" s="87">
        <v>0</v>
      </c>
      <c r="AZ106" s="164">
        <f t="shared" si="45"/>
        <v>70.16</v>
      </c>
      <c r="BA106" s="1"/>
      <c r="BB106" s="189">
        <f t="shared" si="46"/>
        <v>0.5774384094510877</v>
      </c>
      <c r="BC106" s="90">
        <f t="shared" si="47"/>
        <v>0.5607888631090487</v>
      </c>
      <c r="BD106" s="90">
        <f t="shared" si="48"/>
        <v>0.7467706556178406</v>
      </c>
      <c r="BE106" s="90">
        <f t="shared" si="49"/>
        <v>0.7553366174055829</v>
      </c>
      <c r="BF106" s="90">
        <f t="shared" si="50"/>
        <v>0.4803306727480046</v>
      </c>
      <c r="BG106" s="112">
        <f t="shared" si="51"/>
        <v>3.1206652183315646</v>
      </c>
      <c r="BH106" s="92">
        <f t="shared" si="52"/>
        <v>0.6337297965430737</v>
      </c>
      <c r="BI106" s="190">
        <f t="shared" si="53"/>
        <v>4</v>
      </c>
      <c r="BK106" s="207">
        <f t="shared" si="54"/>
        <v>325.63</v>
      </c>
    </row>
    <row r="107" spans="1:63" ht="12.75" customHeight="1">
      <c r="A107" s="163">
        <v>5</v>
      </c>
      <c r="B107" s="73" t="s">
        <v>128</v>
      </c>
      <c r="C107" s="74">
        <v>63.7</v>
      </c>
      <c r="D107" s="75">
        <v>0</v>
      </c>
      <c r="E107" s="75">
        <v>7</v>
      </c>
      <c r="F107" s="75">
        <v>5</v>
      </c>
      <c r="G107" s="75">
        <v>2</v>
      </c>
      <c r="H107" s="75">
        <v>0</v>
      </c>
      <c r="I107" s="75">
        <v>0</v>
      </c>
      <c r="J107" s="75">
        <v>0</v>
      </c>
      <c r="K107" s="75">
        <v>2</v>
      </c>
      <c r="L107" s="108">
        <f t="shared" si="41"/>
        <v>78.7</v>
      </c>
      <c r="M107" s="77">
        <v>27.29</v>
      </c>
      <c r="N107" s="78">
        <v>0</v>
      </c>
      <c r="O107" s="78">
        <v>5</v>
      </c>
      <c r="P107" s="78">
        <v>5</v>
      </c>
      <c r="Q107" s="78">
        <v>0</v>
      </c>
      <c r="R107" s="78">
        <v>0</v>
      </c>
      <c r="S107" s="78">
        <v>0</v>
      </c>
      <c r="T107" s="78">
        <v>0</v>
      </c>
      <c r="U107" s="78">
        <v>0</v>
      </c>
      <c r="V107" s="79">
        <f t="shared" si="42"/>
        <v>32.29</v>
      </c>
      <c r="W107" s="109">
        <v>57.72</v>
      </c>
      <c r="X107" s="81">
        <v>0</v>
      </c>
      <c r="Y107" s="81">
        <v>3</v>
      </c>
      <c r="Z107" s="81">
        <v>6</v>
      </c>
      <c r="AA107" s="81">
        <v>2</v>
      </c>
      <c r="AB107" s="81">
        <v>1</v>
      </c>
      <c r="AC107" s="81">
        <v>0</v>
      </c>
      <c r="AD107" s="81">
        <v>0</v>
      </c>
      <c r="AE107" s="81">
        <v>0</v>
      </c>
      <c r="AF107" s="110">
        <f t="shared" si="43"/>
        <v>72.72</v>
      </c>
      <c r="AG107" s="83">
        <v>63.21</v>
      </c>
      <c r="AH107" s="84">
        <v>0</v>
      </c>
      <c r="AI107" s="84">
        <v>6</v>
      </c>
      <c r="AJ107" s="84">
        <v>7</v>
      </c>
      <c r="AK107" s="84">
        <v>0</v>
      </c>
      <c r="AL107" s="84">
        <v>3</v>
      </c>
      <c r="AM107" s="84">
        <v>0</v>
      </c>
      <c r="AN107" s="84">
        <v>0</v>
      </c>
      <c r="AO107" s="84">
        <v>0</v>
      </c>
      <c r="AP107" s="85">
        <f t="shared" si="44"/>
        <v>85.21000000000001</v>
      </c>
      <c r="AQ107" s="111">
        <v>69.24</v>
      </c>
      <c r="AR107" s="87">
        <v>0</v>
      </c>
      <c r="AS107" s="87">
        <v>8</v>
      </c>
      <c r="AT107" s="87">
        <v>3</v>
      </c>
      <c r="AU107" s="87">
        <v>2</v>
      </c>
      <c r="AV107" s="87">
        <v>1</v>
      </c>
      <c r="AW107" s="87">
        <v>0</v>
      </c>
      <c r="AX107" s="87">
        <v>1</v>
      </c>
      <c r="AY107" s="87">
        <v>0</v>
      </c>
      <c r="AZ107" s="164">
        <f t="shared" si="45"/>
        <v>91.24</v>
      </c>
      <c r="BA107" s="1"/>
      <c r="BB107" s="189">
        <f t="shared" si="46"/>
        <v>0.5092757306226174</v>
      </c>
      <c r="BC107" s="90">
        <f t="shared" si="47"/>
        <v>0.7485289563332301</v>
      </c>
      <c r="BD107" s="90">
        <f t="shared" si="48"/>
        <v>0.8426842684268427</v>
      </c>
      <c r="BE107" s="90">
        <f t="shared" si="49"/>
        <v>0.5398427414622696</v>
      </c>
      <c r="BF107" s="90">
        <f t="shared" si="50"/>
        <v>0.36935554581323987</v>
      </c>
      <c r="BG107" s="112">
        <f t="shared" si="51"/>
        <v>3.0096872426581998</v>
      </c>
      <c r="BH107" s="92">
        <f t="shared" si="52"/>
        <v>0.6111929189789226</v>
      </c>
      <c r="BI107" s="190">
        <f t="shared" si="53"/>
        <v>5</v>
      </c>
      <c r="BK107" s="207">
        <f t="shared" si="54"/>
        <v>360.16</v>
      </c>
    </row>
    <row r="108" spans="1:63" ht="12.75" customHeight="1">
      <c r="A108" s="163">
        <v>6</v>
      </c>
      <c r="B108" s="73" t="s">
        <v>126</v>
      </c>
      <c r="C108" s="74">
        <v>89.91</v>
      </c>
      <c r="D108" s="75">
        <v>0</v>
      </c>
      <c r="E108" s="75">
        <v>10</v>
      </c>
      <c r="F108" s="75">
        <v>4</v>
      </c>
      <c r="G108" s="75">
        <v>0</v>
      </c>
      <c r="H108" s="75">
        <v>0</v>
      </c>
      <c r="I108" s="75">
        <v>0</v>
      </c>
      <c r="J108" s="75">
        <v>0</v>
      </c>
      <c r="K108" s="75">
        <v>0</v>
      </c>
      <c r="L108" s="108">
        <f t="shared" si="41"/>
        <v>93.91</v>
      </c>
      <c r="M108" s="77">
        <v>65.1</v>
      </c>
      <c r="N108" s="78">
        <v>0</v>
      </c>
      <c r="O108" s="78">
        <v>8</v>
      </c>
      <c r="P108" s="78">
        <v>2</v>
      </c>
      <c r="Q108" s="78">
        <v>0</v>
      </c>
      <c r="R108" s="78">
        <v>0</v>
      </c>
      <c r="S108" s="78">
        <v>0</v>
      </c>
      <c r="T108" s="78">
        <v>0</v>
      </c>
      <c r="U108" s="78">
        <v>0</v>
      </c>
      <c r="V108" s="79">
        <f t="shared" si="42"/>
        <v>67.1</v>
      </c>
      <c r="W108" s="109">
        <v>80.18</v>
      </c>
      <c r="X108" s="81">
        <v>0</v>
      </c>
      <c r="Y108" s="81">
        <v>12</v>
      </c>
      <c r="Z108" s="81">
        <v>0</v>
      </c>
      <c r="AA108" s="81">
        <v>0</v>
      </c>
      <c r="AB108" s="81">
        <v>0</v>
      </c>
      <c r="AC108" s="81">
        <v>0</v>
      </c>
      <c r="AD108" s="81">
        <v>0</v>
      </c>
      <c r="AE108" s="81">
        <v>0</v>
      </c>
      <c r="AF108" s="110">
        <f t="shared" si="43"/>
        <v>80.18</v>
      </c>
      <c r="AG108" s="83">
        <v>89.36</v>
      </c>
      <c r="AH108" s="84">
        <v>0</v>
      </c>
      <c r="AI108" s="84">
        <v>11</v>
      </c>
      <c r="AJ108" s="84">
        <v>5</v>
      </c>
      <c r="AK108" s="84">
        <v>0</v>
      </c>
      <c r="AL108" s="84">
        <v>0</v>
      </c>
      <c r="AM108" s="84">
        <v>0</v>
      </c>
      <c r="AN108" s="84">
        <v>0</v>
      </c>
      <c r="AO108" s="84">
        <v>0</v>
      </c>
      <c r="AP108" s="85">
        <f t="shared" si="44"/>
        <v>94.36</v>
      </c>
      <c r="AQ108" s="111">
        <v>56.31</v>
      </c>
      <c r="AR108" s="87">
        <v>0</v>
      </c>
      <c r="AS108" s="87">
        <v>11</v>
      </c>
      <c r="AT108" s="87">
        <v>3</v>
      </c>
      <c r="AU108" s="87">
        <v>0</v>
      </c>
      <c r="AV108" s="87">
        <v>0</v>
      </c>
      <c r="AW108" s="87">
        <v>0</v>
      </c>
      <c r="AX108" s="87">
        <v>0</v>
      </c>
      <c r="AY108" s="87">
        <v>0</v>
      </c>
      <c r="AZ108" s="164">
        <f t="shared" si="45"/>
        <v>59.31</v>
      </c>
      <c r="BA108" s="1"/>
      <c r="BB108" s="189">
        <f t="shared" si="46"/>
        <v>0.42679160898732826</v>
      </c>
      <c r="BC108" s="90">
        <f t="shared" si="47"/>
        <v>0.36020864381520123</v>
      </c>
      <c r="BD108" s="90">
        <f t="shared" si="48"/>
        <v>0.7642803691693689</v>
      </c>
      <c r="BE108" s="90">
        <f t="shared" si="49"/>
        <v>0.4874947011445528</v>
      </c>
      <c r="BF108" s="90">
        <f t="shared" si="50"/>
        <v>0.5682009779126623</v>
      </c>
      <c r="BG108" s="112">
        <f t="shared" si="51"/>
        <v>2.6069763010291136</v>
      </c>
      <c r="BH108" s="92">
        <f t="shared" si="52"/>
        <v>0.5294123032290805</v>
      </c>
      <c r="BI108" s="190">
        <f t="shared" si="53"/>
        <v>6</v>
      </c>
      <c r="BK108" s="207">
        <f t="shared" si="54"/>
        <v>394.86</v>
      </c>
    </row>
    <row r="109" spans="1:63" ht="12.75" customHeight="1">
      <c r="A109" s="163">
        <v>7</v>
      </c>
      <c r="B109" s="73" t="s">
        <v>125</v>
      </c>
      <c r="C109" s="74">
        <v>92.62</v>
      </c>
      <c r="D109" s="75">
        <v>0</v>
      </c>
      <c r="E109" s="75">
        <v>7</v>
      </c>
      <c r="F109" s="75">
        <v>5</v>
      </c>
      <c r="G109" s="75">
        <v>2</v>
      </c>
      <c r="H109" s="75">
        <v>0</v>
      </c>
      <c r="I109" s="75">
        <v>0</v>
      </c>
      <c r="J109" s="75">
        <v>0</v>
      </c>
      <c r="K109" s="75">
        <v>0</v>
      </c>
      <c r="L109" s="108">
        <f t="shared" si="41"/>
        <v>101.62</v>
      </c>
      <c r="M109" s="77">
        <v>56.44</v>
      </c>
      <c r="N109" s="78">
        <v>0</v>
      </c>
      <c r="O109" s="78">
        <v>6</v>
      </c>
      <c r="P109" s="78">
        <v>4</v>
      </c>
      <c r="Q109" s="78">
        <v>0</v>
      </c>
      <c r="R109" s="78">
        <v>0</v>
      </c>
      <c r="S109" s="78">
        <v>0</v>
      </c>
      <c r="T109" s="78">
        <v>0</v>
      </c>
      <c r="U109" s="78">
        <v>0</v>
      </c>
      <c r="V109" s="79">
        <f t="shared" si="42"/>
        <v>60.44</v>
      </c>
      <c r="W109" s="109">
        <v>97.73</v>
      </c>
      <c r="X109" s="81">
        <v>0</v>
      </c>
      <c r="Y109" s="81">
        <v>10</v>
      </c>
      <c r="Z109" s="81">
        <v>1</v>
      </c>
      <c r="AA109" s="81">
        <v>0</v>
      </c>
      <c r="AB109" s="81">
        <v>1</v>
      </c>
      <c r="AC109" s="81">
        <v>0</v>
      </c>
      <c r="AD109" s="81">
        <v>0</v>
      </c>
      <c r="AE109" s="81">
        <v>0</v>
      </c>
      <c r="AF109" s="110">
        <f t="shared" si="43"/>
        <v>103.73</v>
      </c>
      <c r="AG109" s="83">
        <v>98.4</v>
      </c>
      <c r="AH109" s="84">
        <v>0</v>
      </c>
      <c r="AI109" s="84">
        <v>10</v>
      </c>
      <c r="AJ109" s="84">
        <v>5</v>
      </c>
      <c r="AK109" s="84">
        <v>1</v>
      </c>
      <c r="AL109" s="84">
        <v>0</v>
      </c>
      <c r="AM109" s="84">
        <v>0</v>
      </c>
      <c r="AN109" s="84">
        <v>0</v>
      </c>
      <c r="AO109" s="84">
        <v>0</v>
      </c>
      <c r="AP109" s="85">
        <f t="shared" si="44"/>
        <v>105.4</v>
      </c>
      <c r="AQ109" s="111">
        <v>82.03</v>
      </c>
      <c r="AR109" s="87">
        <v>0</v>
      </c>
      <c r="AS109" s="87">
        <v>11</v>
      </c>
      <c r="AT109" s="87">
        <v>3</v>
      </c>
      <c r="AU109" s="87">
        <v>0</v>
      </c>
      <c r="AV109" s="87">
        <v>0</v>
      </c>
      <c r="AW109" s="87">
        <v>0</v>
      </c>
      <c r="AX109" s="87">
        <v>0</v>
      </c>
      <c r="AY109" s="87">
        <v>0</v>
      </c>
      <c r="AZ109" s="164">
        <f t="shared" si="45"/>
        <v>85.03</v>
      </c>
      <c r="BA109" s="1"/>
      <c r="BB109" s="189">
        <f t="shared" si="46"/>
        <v>0.39441054910450696</v>
      </c>
      <c r="BC109" s="90">
        <f t="shared" si="47"/>
        <v>0.39990072799470555</v>
      </c>
      <c r="BD109" s="90">
        <f t="shared" si="48"/>
        <v>0.590764484719946</v>
      </c>
      <c r="BE109" s="90">
        <f t="shared" si="49"/>
        <v>0.43643263757115747</v>
      </c>
      <c r="BF109" s="90">
        <f t="shared" si="50"/>
        <v>0.39633070680936144</v>
      </c>
      <c r="BG109" s="112">
        <f t="shared" si="51"/>
        <v>2.2178391061996776</v>
      </c>
      <c r="BH109" s="92">
        <f t="shared" si="52"/>
        <v>0.4503881791872048</v>
      </c>
      <c r="BI109" s="190">
        <f t="shared" si="53"/>
        <v>7</v>
      </c>
      <c r="BK109" s="207">
        <f t="shared" si="54"/>
        <v>456.22</v>
      </c>
    </row>
    <row r="110" spans="1:63" ht="12.75" customHeight="1" thickBot="1">
      <c r="A110" s="167">
        <v>8</v>
      </c>
      <c r="B110" s="168" t="s">
        <v>127</v>
      </c>
      <c r="C110" s="169">
        <v>88.54</v>
      </c>
      <c r="D110" s="170">
        <v>0</v>
      </c>
      <c r="E110" s="170">
        <v>11</v>
      </c>
      <c r="F110" s="170">
        <v>3</v>
      </c>
      <c r="G110" s="170">
        <v>0</v>
      </c>
      <c r="H110" s="170">
        <v>0</v>
      </c>
      <c r="I110" s="170">
        <v>0</v>
      </c>
      <c r="J110" s="170">
        <v>0</v>
      </c>
      <c r="K110" s="170">
        <v>0</v>
      </c>
      <c r="L110" s="171">
        <f t="shared" si="41"/>
        <v>91.54</v>
      </c>
      <c r="M110" s="172">
        <v>58.34</v>
      </c>
      <c r="N110" s="173">
        <v>0</v>
      </c>
      <c r="O110" s="173">
        <v>10</v>
      </c>
      <c r="P110" s="173">
        <v>0</v>
      </c>
      <c r="Q110" s="173">
        <v>0</v>
      </c>
      <c r="R110" s="173">
        <v>0</v>
      </c>
      <c r="S110" s="173">
        <v>0</v>
      </c>
      <c r="T110" s="173">
        <v>0</v>
      </c>
      <c r="U110" s="173">
        <v>0</v>
      </c>
      <c r="V110" s="174">
        <f t="shared" si="42"/>
        <v>58.34</v>
      </c>
      <c r="W110" s="175">
        <v>116.04</v>
      </c>
      <c r="X110" s="176">
        <v>0</v>
      </c>
      <c r="Y110" s="176">
        <v>7</v>
      </c>
      <c r="Z110" s="176">
        <v>2</v>
      </c>
      <c r="AA110" s="176">
        <v>0</v>
      </c>
      <c r="AB110" s="176">
        <v>3</v>
      </c>
      <c r="AC110" s="176">
        <v>0</v>
      </c>
      <c r="AD110" s="176">
        <v>0</v>
      </c>
      <c r="AE110" s="176">
        <v>0</v>
      </c>
      <c r="AF110" s="177">
        <f t="shared" si="43"/>
        <v>133.04000000000002</v>
      </c>
      <c r="AG110" s="178">
        <v>126.9</v>
      </c>
      <c r="AH110" s="179">
        <v>0</v>
      </c>
      <c r="AI110" s="179">
        <v>12</v>
      </c>
      <c r="AJ110" s="179">
        <v>4</v>
      </c>
      <c r="AK110" s="179">
        <v>0</v>
      </c>
      <c r="AL110" s="179">
        <v>0</v>
      </c>
      <c r="AM110" s="179">
        <v>0</v>
      </c>
      <c r="AN110" s="179">
        <v>0</v>
      </c>
      <c r="AO110" s="179">
        <v>0</v>
      </c>
      <c r="AP110" s="180">
        <f t="shared" si="44"/>
        <v>130.9</v>
      </c>
      <c r="AQ110" s="181">
        <v>121.6</v>
      </c>
      <c r="AR110" s="182">
        <v>0</v>
      </c>
      <c r="AS110" s="182">
        <v>11</v>
      </c>
      <c r="AT110" s="182">
        <v>3</v>
      </c>
      <c r="AU110" s="182">
        <v>0</v>
      </c>
      <c r="AV110" s="182">
        <v>0</v>
      </c>
      <c r="AW110" s="182">
        <v>0</v>
      </c>
      <c r="AX110" s="182">
        <v>0</v>
      </c>
      <c r="AY110" s="182">
        <v>0</v>
      </c>
      <c r="AZ110" s="183">
        <f t="shared" si="45"/>
        <v>124.6</v>
      </c>
      <c r="BA110" s="1"/>
      <c r="BB110" s="191">
        <f t="shared" si="46"/>
        <v>0.4378413808171291</v>
      </c>
      <c r="BC110" s="192">
        <f t="shared" si="47"/>
        <v>0.41429550908467605</v>
      </c>
      <c r="BD110" s="192">
        <f t="shared" si="48"/>
        <v>0.46061334936861087</v>
      </c>
      <c r="BE110" s="192">
        <f t="shared" si="49"/>
        <v>0.35141329258976317</v>
      </c>
      <c r="BF110" s="192">
        <f t="shared" si="50"/>
        <v>0.2704654895666132</v>
      </c>
      <c r="BG110" s="193">
        <f t="shared" si="51"/>
        <v>1.9346290214267925</v>
      </c>
      <c r="BH110" s="194">
        <f t="shared" si="52"/>
        <v>0.39287522702951583</v>
      </c>
      <c r="BI110" s="195">
        <f t="shared" si="53"/>
        <v>8</v>
      </c>
      <c r="BK110" s="208">
        <f t="shared" si="54"/>
        <v>538.4200000000001</v>
      </c>
    </row>
  </sheetData>
  <sheetProtection selectLockedCells="1" selectUnlockedCells="1"/>
  <mergeCells count="21">
    <mergeCell ref="C101:L101"/>
    <mergeCell ref="M101:V101"/>
    <mergeCell ref="W101:AF101"/>
    <mergeCell ref="AG101:AP101"/>
    <mergeCell ref="AQ101:AZ101"/>
    <mergeCell ref="C67:L67"/>
    <mergeCell ref="M67:V67"/>
    <mergeCell ref="W67:AF67"/>
    <mergeCell ref="AG67:AP67"/>
    <mergeCell ref="AQ4:AZ4"/>
    <mergeCell ref="AQ67:AZ67"/>
    <mergeCell ref="C4:L4"/>
    <mergeCell ref="M4:V4"/>
    <mergeCell ref="W4:AF4"/>
    <mergeCell ref="AG4:AP4"/>
    <mergeCell ref="C1:L1"/>
    <mergeCell ref="M1:V1"/>
    <mergeCell ref="W1:AF1"/>
    <mergeCell ref="AG1:AP1"/>
    <mergeCell ref="AQ1:AZ1"/>
    <mergeCell ref="BB3:BF3"/>
  </mergeCells>
  <printOptions/>
  <pageMargins left="0.25" right="0.7479166666666667" top="0.6597222222222222" bottom="0.7701388888888889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4"/>
  <sheetViews>
    <sheetView tabSelected="1" zoomScale="85" zoomScaleNormal="85" zoomScalePageLayoutView="85" workbookViewId="0" topLeftCell="A1">
      <pane xSplit="2" ySplit="2" topLeftCell="C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 customHeight="1"/>
  <cols>
    <col min="1" max="1" width="4.125" style="0" customWidth="1"/>
    <col min="2" max="2" width="29.875" style="0" customWidth="1"/>
    <col min="3" max="3" width="6.125" style="0" customWidth="1"/>
    <col min="4" max="4" width="3.625" style="0" customWidth="1"/>
    <col min="5" max="5" width="4.375" style="0" customWidth="1"/>
    <col min="6" max="6" width="5.125" style="0" customWidth="1"/>
    <col min="7" max="7" width="6.25390625" style="0" customWidth="1"/>
    <col min="8" max="8" width="6.75390625" style="0" customWidth="1"/>
    <col min="9" max="9" width="7.75390625" style="0" customWidth="1"/>
  </cols>
  <sheetData>
    <row r="1" spans="2:9" ht="15.75" customHeight="1" thickBot="1">
      <c r="B1" s="241" t="s">
        <v>141</v>
      </c>
      <c r="C1" s="241"/>
      <c r="D1" s="241"/>
      <c r="E1" s="241"/>
      <c r="F1" s="241"/>
      <c r="G1" s="241"/>
      <c r="H1" s="241"/>
      <c r="I1" s="241"/>
    </row>
    <row r="2" spans="1:9" ht="15" customHeight="1" thickBot="1">
      <c r="A2" s="30"/>
      <c r="B2" s="3" t="s">
        <v>132</v>
      </c>
      <c r="C2" s="239">
        <v>6</v>
      </c>
      <c r="D2" s="239"/>
      <c r="E2" s="239"/>
      <c r="F2" s="239"/>
      <c r="G2" s="239"/>
      <c r="H2" s="240"/>
      <c r="I2" s="209" t="s">
        <v>136</v>
      </c>
    </row>
    <row r="3" spans="1:9" ht="13.5" customHeight="1" thickBot="1">
      <c r="A3" s="37" t="s">
        <v>1</v>
      </c>
      <c r="B3" s="29" t="s">
        <v>2</v>
      </c>
      <c r="C3" s="210" t="s">
        <v>3</v>
      </c>
      <c r="D3" s="211" t="s">
        <v>4</v>
      </c>
      <c r="E3" s="211" t="s">
        <v>9</v>
      </c>
      <c r="F3" s="211" t="s">
        <v>10</v>
      </c>
      <c r="G3" s="211" t="s">
        <v>11</v>
      </c>
      <c r="H3" s="212" t="s">
        <v>137</v>
      </c>
      <c r="I3" s="213">
        <f>(SMALL((H4:H40),1))</f>
        <v>16.64</v>
      </c>
    </row>
    <row r="4" spans="1:9" ht="12.75" customHeight="1">
      <c r="A4" s="146">
        <v>1</v>
      </c>
      <c r="B4" s="214" t="s">
        <v>49</v>
      </c>
      <c r="C4" s="215">
        <v>16.64</v>
      </c>
      <c r="D4" s="216">
        <v>8</v>
      </c>
      <c r="E4" s="216">
        <v>0</v>
      </c>
      <c r="F4" s="216">
        <v>0</v>
      </c>
      <c r="G4" s="216">
        <v>0</v>
      </c>
      <c r="H4" s="217">
        <f>C4+E4*10+F4*10+G4*3</f>
        <v>16.64</v>
      </c>
      <c r="I4" s="218">
        <f aca="true" t="shared" si="0" ref="I4:I40">$I$3/H4</f>
        <v>1</v>
      </c>
    </row>
    <row r="5" spans="1:9" ht="12.75" customHeight="1">
      <c r="A5" s="163">
        <v>2</v>
      </c>
      <c r="B5" s="219" t="s">
        <v>63</v>
      </c>
      <c r="C5" s="220">
        <v>18.88</v>
      </c>
      <c r="D5" s="221">
        <v>8</v>
      </c>
      <c r="E5" s="221">
        <v>0</v>
      </c>
      <c r="F5" s="221">
        <v>0</v>
      </c>
      <c r="G5" s="221">
        <v>0</v>
      </c>
      <c r="H5" s="222">
        <f aca="true" t="shared" si="1" ref="H5:H39">C5+E5*10+F5*10+G5*3</f>
        <v>18.88</v>
      </c>
      <c r="I5" s="223">
        <f t="shared" si="0"/>
        <v>0.8813559322033899</v>
      </c>
    </row>
    <row r="6" spans="1:9" ht="12.75" customHeight="1">
      <c r="A6" s="163">
        <v>3</v>
      </c>
      <c r="B6" s="219" t="s">
        <v>91</v>
      </c>
      <c r="C6" s="220">
        <v>19.31</v>
      </c>
      <c r="D6" s="221">
        <v>8</v>
      </c>
      <c r="E6" s="221">
        <v>0</v>
      </c>
      <c r="F6" s="221">
        <v>0</v>
      </c>
      <c r="G6" s="221">
        <v>0</v>
      </c>
      <c r="H6" s="222">
        <f t="shared" si="1"/>
        <v>19.31</v>
      </c>
      <c r="I6" s="223">
        <f t="shared" si="0"/>
        <v>0.8617296737441741</v>
      </c>
    </row>
    <row r="7" spans="1:9" ht="12.75" customHeight="1">
      <c r="A7" s="163">
        <v>4</v>
      </c>
      <c r="B7" s="219" t="s">
        <v>47</v>
      </c>
      <c r="C7" s="220">
        <v>20.02</v>
      </c>
      <c r="D7" s="221">
        <v>8</v>
      </c>
      <c r="E7" s="221">
        <v>0</v>
      </c>
      <c r="F7" s="221">
        <v>0</v>
      </c>
      <c r="G7" s="221">
        <v>0</v>
      </c>
      <c r="H7" s="222">
        <f t="shared" si="1"/>
        <v>20.02</v>
      </c>
      <c r="I7" s="223">
        <f t="shared" si="0"/>
        <v>0.8311688311688312</v>
      </c>
    </row>
    <row r="8" spans="1:9" s="93" customFormat="1" ht="12.75" customHeight="1">
      <c r="A8" s="163">
        <v>5</v>
      </c>
      <c r="B8" s="219" t="s">
        <v>60</v>
      </c>
      <c r="C8" s="220">
        <v>20.89</v>
      </c>
      <c r="D8" s="221">
        <v>8</v>
      </c>
      <c r="E8" s="221">
        <v>0</v>
      </c>
      <c r="F8" s="221">
        <v>0</v>
      </c>
      <c r="G8" s="221">
        <v>0</v>
      </c>
      <c r="H8" s="222">
        <f t="shared" si="1"/>
        <v>20.89</v>
      </c>
      <c r="I8" s="223">
        <f t="shared" si="0"/>
        <v>0.7965533748204883</v>
      </c>
    </row>
    <row r="9" spans="1:9" ht="12.75" customHeight="1">
      <c r="A9" s="163">
        <v>6</v>
      </c>
      <c r="B9" s="219" t="s">
        <v>88</v>
      </c>
      <c r="C9" s="220">
        <v>21.43</v>
      </c>
      <c r="D9" s="221">
        <v>8</v>
      </c>
      <c r="E9" s="221">
        <v>0</v>
      </c>
      <c r="F9" s="221">
        <v>0</v>
      </c>
      <c r="G9" s="221">
        <v>0</v>
      </c>
      <c r="H9" s="222">
        <f t="shared" si="1"/>
        <v>21.43</v>
      </c>
      <c r="I9" s="223">
        <f t="shared" si="0"/>
        <v>0.7764815678954736</v>
      </c>
    </row>
    <row r="10" spans="1:9" ht="12.75" customHeight="1">
      <c r="A10" s="163">
        <v>7</v>
      </c>
      <c r="B10" s="219" t="s">
        <v>46</v>
      </c>
      <c r="C10" s="220">
        <v>22.69</v>
      </c>
      <c r="D10" s="221">
        <v>8</v>
      </c>
      <c r="E10" s="221">
        <v>0</v>
      </c>
      <c r="F10" s="221">
        <v>0</v>
      </c>
      <c r="G10" s="221">
        <v>0</v>
      </c>
      <c r="H10" s="222">
        <f t="shared" si="1"/>
        <v>22.69</v>
      </c>
      <c r="I10" s="223">
        <f t="shared" si="0"/>
        <v>0.7333627148523578</v>
      </c>
    </row>
    <row r="11" spans="1:9" ht="12.75" customHeight="1">
      <c r="A11" s="163">
        <v>8</v>
      </c>
      <c r="B11" s="219" t="s">
        <v>82</v>
      </c>
      <c r="C11" s="220">
        <v>23.96</v>
      </c>
      <c r="D11" s="221">
        <v>8</v>
      </c>
      <c r="E11" s="221">
        <v>0</v>
      </c>
      <c r="F11" s="221">
        <v>0</v>
      </c>
      <c r="G11" s="221">
        <v>1</v>
      </c>
      <c r="H11" s="222">
        <f t="shared" si="1"/>
        <v>26.96</v>
      </c>
      <c r="I11" s="223">
        <f t="shared" si="0"/>
        <v>0.6172106824925816</v>
      </c>
    </row>
    <row r="12" spans="1:9" ht="12.75" customHeight="1">
      <c r="A12" s="163">
        <v>9</v>
      </c>
      <c r="B12" s="219" t="s">
        <v>38</v>
      </c>
      <c r="C12" s="220">
        <v>28.06</v>
      </c>
      <c r="D12" s="221">
        <v>8</v>
      </c>
      <c r="E12" s="221">
        <v>0</v>
      </c>
      <c r="F12" s="221">
        <v>0</v>
      </c>
      <c r="G12" s="221">
        <v>0</v>
      </c>
      <c r="H12" s="222">
        <f t="shared" si="1"/>
        <v>28.06</v>
      </c>
      <c r="I12" s="223">
        <f t="shared" si="0"/>
        <v>0.5930149679258732</v>
      </c>
    </row>
    <row r="13" spans="1:9" ht="12.75" customHeight="1">
      <c r="A13" s="163">
        <v>10</v>
      </c>
      <c r="B13" s="219" t="s">
        <v>74</v>
      </c>
      <c r="C13" s="220">
        <v>28.44</v>
      </c>
      <c r="D13" s="221">
        <v>8</v>
      </c>
      <c r="E13" s="221">
        <v>0</v>
      </c>
      <c r="F13" s="221">
        <v>0</v>
      </c>
      <c r="G13" s="221">
        <v>0</v>
      </c>
      <c r="H13" s="222">
        <f t="shared" si="1"/>
        <v>28.44</v>
      </c>
      <c r="I13" s="223">
        <f t="shared" si="0"/>
        <v>0.5850914205344585</v>
      </c>
    </row>
    <row r="14" spans="1:9" ht="12.75" customHeight="1">
      <c r="A14" s="163">
        <v>11</v>
      </c>
      <c r="B14" s="219" t="s">
        <v>87</v>
      </c>
      <c r="C14" s="220">
        <v>29.64</v>
      </c>
      <c r="D14" s="221">
        <v>8</v>
      </c>
      <c r="E14" s="221">
        <v>0</v>
      </c>
      <c r="F14" s="221">
        <v>0</v>
      </c>
      <c r="G14" s="221">
        <v>0</v>
      </c>
      <c r="H14" s="222">
        <f t="shared" si="1"/>
        <v>29.64</v>
      </c>
      <c r="I14" s="223">
        <f t="shared" si="0"/>
        <v>0.5614035087719298</v>
      </c>
    </row>
    <row r="15" spans="1:9" ht="12.75" customHeight="1">
      <c r="A15" s="163">
        <v>12</v>
      </c>
      <c r="B15" s="219" t="s">
        <v>64</v>
      </c>
      <c r="C15" s="220">
        <v>32.18</v>
      </c>
      <c r="D15" s="221">
        <v>8</v>
      </c>
      <c r="E15" s="221">
        <v>0</v>
      </c>
      <c r="F15" s="221">
        <v>0</v>
      </c>
      <c r="G15" s="221">
        <v>0</v>
      </c>
      <c r="H15" s="222">
        <f t="shared" si="1"/>
        <v>32.18</v>
      </c>
      <c r="I15" s="223">
        <f t="shared" si="0"/>
        <v>0.5170913610938471</v>
      </c>
    </row>
    <row r="16" spans="1:9" ht="12.75" customHeight="1">
      <c r="A16" s="163">
        <v>13</v>
      </c>
      <c r="B16" s="219" t="s">
        <v>37</v>
      </c>
      <c r="C16" s="220">
        <v>35.14</v>
      </c>
      <c r="D16" s="221">
        <v>8</v>
      </c>
      <c r="E16" s="221">
        <v>0</v>
      </c>
      <c r="F16" s="221">
        <v>0</v>
      </c>
      <c r="G16" s="221">
        <v>0</v>
      </c>
      <c r="H16" s="222">
        <f t="shared" si="1"/>
        <v>35.14</v>
      </c>
      <c r="I16" s="223">
        <f t="shared" si="0"/>
        <v>0.4735344336937963</v>
      </c>
    </row>
    <row r="17" spans="1:9" ht="12.75" customHeight="1">
      <c r="A17" s="163">
        <v>14</v>
      </c>
      <c r="B17" s="219" t="s">
        <v>71</v>
      </c>
      <c r="C17" s="220">
        <v>42.59</v>
      </c>
      <c r="D17" s="221">
        <v>8</v>
      </c>
      <c r="E17" s="221">
        <v>0</v>
      </c>
      <c r="F17" s="221">
        <v>0</v>
      </c>
      <c r="G17" s="221">
        <v>0</v>
      </c>
      <c r="H17" s="222">
        <f t="shared" si="1"/>
        <v>42.59</v>
      </c>
      <c r="I17" s="223">
        <f t="shared" si="0"/>
        <v>0.3907020427330359</v>
      </c>
    </row>
    <row r="18" spans="1:9" ht="12.75" customHeight="1">
      <c r="A18" s="163">
        <v>15</v>
      </c>
      <c r="B18" s="219" t="s">
        <v>39</v>
      </c>
      <c r="C18" s="220">
        <v>43.04</v>
      </c>
      <c r="D18" s="221">
        <v>8</v>
      </c>
      <c r="E18" s="221">
        <v>0</v>
      </c>
      <c r="F18" s="221">
        <v>0</v>
      </c>
      <c r="G18" s="221">
        <v>0</v>
      </c>
      <c r="H18" s="222">
        <f t="shared" si="1"/>
        <v>43.04</v>
      </c>
      <c r="I18" s="223">
        <f t="shared" si="0"/>
        <v>0.38661710037174724</v>
      </c>
    </row>
    <row r="19" spans="1:9" ht="12.75" customHeight="1">
      <c r="A19" s="163">
        <v>16</v>
      </c>
      <c r="B19" s="219" t="s">
        <v>69</v>
      </c>
      <c r="C19" s="220">
        <v>45.76</v>
      </c>
      <c r="D19" s="221">
        <v>8</v>
      </c>
      <c r="E19" s="221">
        <v>0</v>
      </c>
      <c r="F19" s="221">
        <v>0</v>
      </c>
      <c r="G19" s="221">
        <v>0</v>
      </c>
      <c r="H19" s="222">
        <f t="shared" si="1"/>
        <v>45.76</v>
      </c>
      <c r="I19" s="223">
        <f t="shared" si="0"/>
        <v>0.36363636363636365</v>
      </c>
    </row>
    <row r="20" spans="1:9" ht="12.75" customHeight="1">
      <c r="A20" s="163">
        <v>17</v>
      </c>
      <c r="B20" s="219" t="s">
        <v>43</v>
      </c>
      <c r="C20" s="220">
        <v>41.36</v>
      </c>
      <c r="D20" s="221">
        <v>7</v>
      </c>
      <c r="E20" s="221">
        <v>1</v>
      </c>
      <c r="F20" s="221">
        <v>0</v>
      </c>
      <c r="G20" s="221">
        <v>0</v>
      </c>
      <c r="H20" s="222">
        <f t="shared" si="1"/>
        <v>51.36</v>
      </c>
      <c r="I20" s="223">
        <f t="shared" si="0"/>
        <v>0.32398753894081</v>
      </c>
    </row>
    <row r="21" spans="1:9" ht="12.75" customHeight="1">
      <c r="A21" s="163">
        <v>18</v>
      </c>
      <c r="B21" s="219" t="s">
        <v>85</v>
      </c>
      <c r="C21" s="220">
        <v>44.32</v>
      </c>
      <c r="D21" s="221">
        <v>7</v>
      </c>
      <c r="E21" s="221">
        <v>1</v>
      </c>
      <c r="F21" s="221">
        <v>0</v>
      </c>
      <c r="G21" s="221">
        <v>0</v>
      </c>
      <c r="H21" s="222">
        <f t="shared" si="1"/>
        <v>54.32</v>
      </c>
      <c r="I21" s="223">
        <f t="shared" si="0"/>
        <v>0.30633284241531666</v>
      </c>
    </row>
    <row r="22" spans="1:9" ht="12.75" customHeight="1">
      <c r="A22" s="163">
        <v>19</v>
      </c>
      <c r="B22" s="219" t="s">
        <v>75</v>
      </c>
      <c r="C22" s="220">
        <v>55.43</v>
      </c>
      <c r="D22" s="221">
        <v>8</v>
      </c>
      <c r="E22" s="221">
        <v>0</v>
      </c>
      <c r="F22" s="221">
        <v>0</v>
      </c>
      <c r="G22" s="221">
        <v>0</v>
      </c>
      <c r="H22" s="222">
        <f t="shared" si="1"/>
        <v>55.43</v>
      </c>
      <c r="I22" s="223">
        <f t="shared" si="0"/>
        <v>0.30019844849359556</v>
      </c>
    </row>
    <row r="23" spans="1:9" ht="12.75" customHeight="1">
      <c r="A23" s="163">
        <v>20</v>
      </c>
      <c r="B23" s="219" t="s">
        <v>45</v>
      </c>
      <c r="C23" s="220">
        <v>21.61</v>
      </c>
      <c r="D23" s="221">
        <v>4</v>
      </c>
      <c r="E23" s="221">
        <v>4</v>
      </c>
      <c r="F23" s="221">
        <v>0</v>
      </c>
      <c r="G23" s="221">
        <v>0</v>
      </c>
      <c r="H23" s="222">
        <f t="shared" si="1"/>
        <v>61.61</v>
      </c>
      <c r="I23" s="223">
        <f t="shared" si="0"/>
        <v>0.27008602499594225</v>
      </c>
    </row>
    <row r="24" spans="1:9" ht="12.75" customHeight="1">
      <c r="A24" s="163">
        <v>21</v>
      </c>
      <c r="B24" s="219" t="s">
        <v>76</v>
      </c>
      <c r="C24" s="220">
        <v>62.64</v>
      </c>
      <c r="D24" s="221">
        <v>8</v>
      </c>
      <c r="E24" s="221">
        <v>0</v>
      </c>
      <c r="F24" s="221">
        <v>0</v>
      </c>
      <c r="G24" s="221">
        <v>0</v>
      </c>
      <c r="H24" s="222">
        <f t="shared" si="1"/>
        <v>62.64</v>
      </c>
      <c r="I24" s="223">
        <f t="shared" si="0"/>
        <v>0.2656449553001277</v>
      </c>
    </row>
    <row r="25" spans="1:9" ht="12.75" customHeight="1">
      <c r="A25" s="163">
        <v>22</v>
      </c>
      <c r="B25" s="219" t="s">
        <v>81</v>
      </c>
      <c r="C25" s="220">
        <v>57.97</v>
      </c>
      <c r="D25" s="221">
        <v>8</v>
      </c>
      <c r="E25" s="221">
        <v>0</v>
      </c>
      <c r="F25" s="221">
        <v>0</v>
      </c>
      <c r="G25" s="221">
        <v>5</v>
      </c>
      <c r="H25" s="222">
        <f t="shared" si="1"/>
        <v>72.97</v>
      </c>
      <c r="I25" s="223">
        <f t="shared" si="0"/>
        <v>0.22803892010415241</v>
      </c>
    </row>
    <row r="26" spans="1:9" ht="12.75" customHeight="1">
      <c r="A26" s="163">
        <v>23</v>
      </c>
      <c r="B26" s="219" t="s">
        <v>42</v>
      </c>
      <c r="C26" s="220">
        <v>76.33</v>
      </c>
      <c r="D26" s="221">
        <v>8</v>
      </c>
      <c r="E26" s="221">
        <v>0</v>
      </c>
      <c r="F26" s="221">
        <v>0</v>
      </c>
      <c r="G26" s="221">
        <v>0</v>
      </c>
      <c r="H26" s="222">
        <f t="shared" si="1"/>
        <v>76.33</v>
      </c>
      <c r="I26" s="223">
        <f t="shared" si="0"/>
        <v>0.21800078606052667</v>
      </c>
    </row>
    <row r="27" spans="1:9" ht="12.75" customHeight="1">
      <c r="A27" s="163">
        <v>24</v>
      </c>
      <c r="B27" s="219" t="s">
        <v>62</v>
      </c>
      <c r="C27" s="220">
        <v>77.15</v>
      </c>
      <c r="D27" s="221">
        <v>8</v>
      </c>
      <c r="E27" s="221">
        <v>0</v>
      </c>
      <c r="F27" s="221">
        <v>0</v>
      </c>
      <c r="G27" s="221">
        <v>0</v>
      </c>
      <c r="H27" s="222">
        <f t="shared" si="1"/>
        <v>77.15</v>
      </c>
      <c r="I27" s="223">
        <f t="shared" si="0"/>
        <v>0.2156837329876863</v>
      </c>
    </row>
    <row r="28" spans="1:9" ht="12.75" customHeight="1">
      <c r="A28" s="163">
        <v>25</v>
      </c>
      <c r="B28" s="219" t="s">
        <v>48</v>
      </c>
      <c r="C28" s="220">
        <v>81.2</v>
      </c>
      <c r="D28" s="221">
        <v>8</v>
      </c>
      <c r="E28" s="221">
        <v>0</v>
      </c>
      <c r="F28" s="221">
        <v>0</v>
      </c>
      <c r="G28" s="221">
        <v>0</v>
      </c>
      <c r="H28" s="222">
        <f t="shared" si="1"/>
        <v>81.2</v>
      </c>
      <c r="I28" s="223">
        <f t="shared" si="0"/>
        <v>0.20492610837438424</v>
      </c>
    </row>
    <row r="29" spans="1:9" ht="12.75" customHeight="1">
      <c r="A29" s="163">
        <v>26</v>
      </c>
      <c r="B29" s="219" t="s">
        <v>66</v>
      </c>
      <c r="C29" s="220">
        <v>65.5</v>
      </c>
      <c r="D29" s="221">
        <v>6</v>
      </c>
      <c r="E29" s="221">
        <v>2</v>
      </c>
      <c r="F29" s="221">
        <v>0</v>
      </c>
      <c r="G29" s="221">
        <v>0</v>
      </c>
      <c r="H29" s="222">
        <f t="shared" si="1"/>
        <v>85.5</v>
      </c>
      <c r="I29" s="223">
        <f t="shared" si="0"/>
        <v>0.1946198830409357</v>
      </c>
    </row>
    <row r="30" spans="1:9" ht="12.75" customHeight="1">
      <c r="A30" s="163">
        <v>27</v>
      </c>
      <c r="B30" s="219" t="s">
        <v>67</v>
      </c>
      <c r="C30" s="220">
        <v>36.17</v>
      </c>
      <c r="D30" s="221">
        <v>3</v>
      </c>
      <c r="E30" s="221">
        <v>5</v>
      </c>
      <c r="F30" s="221">
        <v>0</v>
      </c>
      <c r="G30" s="221">
        <v>0</v>
      </c>
      <c r="H30" s="222">
        <f t="shared" si="1"/>
        <v>86.17</v>
      </c>
      <c r="I30" s="223">
        <f t="shared" si="0"/>
        <v>0.1931066496460485</v>
      </c>
    </row>
    <row r="31" spans="1:9" ht="12.75" customHeight="1">
      <c r="A31" s="163">
        <v>28</v>
      </c>
      <c r="B31" s="219" t="s">
        <v>73</v>
      </c>
      <c r="C31" s="220">
        <v>91.01</v>
      </c>
      <c r="D31" s="221">
        <v>8</v>
      </c>
      <c r="E31" s="221">
        <v>0</v>
      </c>
      <c r="F31" s="221">
        <v>0</v>
      </c>
      <c r="G31" s="221">
        <v>0</v>
      </c>
      <c r="H31" s="222">
        <f t="shared" si="1"/>
        <v>91.01</v>
      </c>
      <c r="I31" s="223">
        <f t="shared" si="0"/>
        <v>0.1828370508735304</v>
      </c>
    </row>
    <row r="32" spans="1:9" ht="12.75" customHeight="1">
      <c r="A32" s="163">
        <v>29</v>
      </c>
      <c r="B32" s="219" t="s">
        <v>56</v>
      </c>
      <c r="C32" s="220">
        <v>65.03</v>
      </c>
      <c r="D32" s="221">
        <v>5</v>
      </c>
      <c r="E32" s="221">
        <v>3</v>
      </c>
      <c r="F32" s="221">
        <v>0</v>
      </c>
      <c r="G32" s="221">
        <v>0</v>
      </c>
      <c r="H32" s="222">
        <f t="shared" si="1"/>
        <v>95.03</v>
      </c>
      <c r="I32" s="223">
        <f t="shared" si="0"/>
        <v>0.17510259917920656</v>
      </c>
    </row>
    <row r="33" spans="1:9" ht="12.75" customHeight="1">
      <c r="A33" s="163">
        <v>30</v>
      </c>
      <c r="B33" s="219" t="s">
        <v>53</v>
      </c>
      <c r="C33" s="220">
        <v>75.48</v>
      </c>
      <c r="D33" s="221">
        <v>6</v>
      </c>
      <c r="E33" s="221">
        <v>2</v>
      </c>
      <c r="F33" s="221">
        <v>0</v>
      </c>
      <c r="G33" s="221">
        <v>0</v>
      </c>
      <c r="H33" s="222">
        <f t="shared" si="1"/>
        <v>95.48</v>
      </c>
      <c r="I33" s="223">
        <f t="shared" si="0"/>
        <v>0.17427733556765815</v>
      </c>
    </row>
    <row r="34" spans="1:9" ht="12.75" customHeight="1">
      <c r="A34" s="163">
        <v>31</v>
      </c>
      <c r="B34" s="219" t="s">
        <v>70</v>
      </c>
      <c r="C34" s="220">
        <v>92.24</v>
      </c>
      <c r="D34" s="221">
        <v>8</v>
      </c>
      <c r="E34" s="221">
        <v>0</v>
      </c>
      <c r="F34" s="221">
        <v>0</v>
      </c>
      <c r="G34" s="221">
        <v>2</v>
      </c>
      <c r="H34" s="222">
        <f t="shared" si="1"/>
        <v>98.24</v>
      </c>
      <c r="I34" s="223">
        <f t="shared" si="0"/>
        <v>0.1693811074918567</v>
      </c>
    </row>
    <row r="35" spans="1:9" ht="12.75" customHeight="1">
      <c r="A35" s="163">
        <v>32</v>
      </c>
      <c r="B35" s="219" t="s">
        <v>41</v>
      </c>
      <c r="C35" s="220">
        <v>94.29</v>
      </c>
      <c r="D35" s="221">
        <v>7</v>
      </c>
      <c r="E35" s="221">
        <v>1</v>
      </c>
      <c r="F35" s="221">
        <v>0</v>
      </c>
      <c r="G35" s="221">
        <v>0</v>
      </c>
      <c r="H35" s="222">
        <f t="shared" si="1"/>
        <v>104.29</v>
      </c>
      <c r="I35" s="223">
        <f t="shared" si="0"/>
        <v>0.15955508677725572</v>
      </c>
    </row>
    <row r="36" spans="1:9" ht="12.75" customHeight="1">
      <c r="A36" s="163">
        <v>33</v>
      </c>
      <c r="B36" s="219" t="s">
        <v>54</v>
      </c>
      <c r="C36" s="220">
        <v>56.99</v>
      </c>
      <c r="D36" s="221">
        <v>3</v>
      </c>
      <c r="E36" s="221">
        <v>5</v>
      </c>
      <c r="F36" s="221">
        <v>0</v>
      </c>
      <c r="G36" s="221">
        <v>0</v>
      </c>
      <c r="H36" s="222">
        <f t="shared" si="1"/>
        <v>106.99000000000001</v>
      </c>
      <c r="I36" s="223">
        <f t="shared" si="0"/>
        <v>0.15552855407047386</v>
      </c>
    </row>
    <row r="37" spans="1:9" ht="12.75" customHeight="1">
      <c r="A37" s="163">
        <v>34</v>
      </c>
      <c r="B37" s="219" t="s">
        <v>33</v>
      </c>
      <c r="C37" s="220">
        <v>42.66</v>
      </c>
      <c r="D37" s="221">
        <v>3</v>
      </c>
      <c r="E37" s="221">
        <v>5</v>
      </c>
      <c r="F37" s="221">
        <v>0</v>
      </c>
      <c r="G37" s="221">
        <v>5</v>
      </c>
      <c r="H37" s="222">
        <f t="shared" si="1"/>
        <v>107.66</v>
      </c>
      <c r="I37" s="223">
        <f t="shared" si="0"/>
        <v>0.15456065391045887</v>
      </c>
    </row>
    <row r="38" spans="1:9" ht="12.75" customHeight="1">
      <c r="A38" s="163">
        <v>35</v>
      </c>
      <c r="B38" s="219" t="s">
        <v>77</v>
      </c>
      <c r="C38" s="220">
        <v>125.23</v>
      </c>
      <c r="D38" s="221">
        <v>8</v>
      </c>
      <c r="E38" s="221">
        <v>0</v>
      </c>
      <c r="F38" s="221">
        <v>0</v>
      </c>
      <c r="G38" s="221">
        <v>0</v>
      </c>
      <c r="H38" s="222">
        <f t="shared" si="1"/>
        <v>125.23</v>
      </c>
      <c r="I38" s="223">
        <f t="shared" si="0"/>
        <v>0.1328755090633235</v>
      </c>
    </row>
    <row r="39" spans="1:9" ht="12.75" customHeight="1">
      <c r="A39" s="163">
        <v>36</v>
      </c>
      <c r="B39" s="219" t="s">
        <v>61</v>
      </c>
      <c r="C39" s="220">
        <v>131.08</v>
      </c>
      <c r="D39" s="221">
        <v>8</v>
      </c>
      <c r="E39" s="221">
        <v>0</v>
      </c>
      <c r="F39" s="221">
        <v>0</v>
      </c>
      <c r="G39" s="221">
        <v>0</v>
      </c>
      <c r="H39" s="222">
        <f t="shared" si="1"/>
        <v>131.08</v>
      </c>
      <c r="I39" s="223">
        <f t="shared" si="0"/>
        <v>0.12694537686908758</v>
      </c>
    </row>
    <row r="40" spans="1:9" ht="12.75" customHeight="1" thickBot="1">
      <c r="A40" s="167">
        <v>37</v>
      </c>
      <c r="B40" s="224" t="s">
        <v>68</v>
      </c>
      <c r="C40" s="225">
        <v>196.14</v>
      </c>
      <c r="D40" s="226">
        <v>5</v>
      </c>
      <c r="E40" s="226">
        <v>3</v>
      </c>
      <c r="F40" s="226">
        <v>0</v>
      </c>
      <c r="G40" s="226">
        <v>0</v>
      </c>
      <c r="H40" s="227">
        <f>C40+E40*10+F40*10+G40*3</f>
        <v>226.14</v>
      </c>
      <c r="I40" s="228">
        <f t="shared" si="0"/>
        <v>0.07358273635800833</v>
      </c>
    </row>
    <row r="41" ht="12.75" customHeight="1" thickBot="1"/>
    <row r="42" spans="1:9" ht="12.75" customHeight="1" thickBot="1">
      <c r="A42" s="2"/>
      <c r="B42" s="3" t="s">
        <v>133</v>
      </c>
      <c r="C42" s="239">
        <v>6</v>
      </c>
      <c r="D42" s="239"/>
      <c r="E42" s="239"/>
      <c r="F42" s="239"/>
      <c r="G42" s="239"/>
      <c r="H42" s="240"/>
      <c r="I42" s="209" t="s">
        <v>136</v>
      </c>
    </row>
    <row r="43" spans="1:9" ht="12.75" customHeight="1" thickBot="1">
      <c r="A43" s="29" t="s">
        <v>1</v>
      </c>
      <c r="B43" s="98" t="s">
        <v>2</v>
      </c>
      <c r="C43" s="210" t="s">
        <v>3</v>
      </c>
      <c r="D43" s="211" t="s">
        <v>4</v>
      </c>
      <c r="E43" s="211" t="s">
        <v>9</v>
      </c>
      <c r="F43" s="211" t="s">
        <v>10</v>
      </c>
      <c r="G43" s="211" t="s">
        <v>11</v>
      </c>
      <c r="H43" s="229" t="s">
        <v>137</v>
      </c>
      <c r="I43" s="230">
        <f>(SMALL((H44:H64),1))</f>
        <v>17.15</v>
      </c>
    </row>
    <row r="44" spans="1:9" ht="12.75" customHeight="1">
      <c r="A44" s="146">
        <v>1</v>
      </c>
      <c r="B44" s="214" t="s">
        <v>138</v>
      </c>
      <c r="C44" s="215">
        <v>17.15</v>
      </c>
      <c r="D44" s="216">
        <v>8</v>
      </c>
      <c r="E44" s="216">
        <v>0</v>
      </c>
      <c r="F44" s="216">
        <v>0</v>
      </c>
      <c r="G44" s="216">
        <v>0</v>
      </c>
      <c r="H44" s="217">
        <f>C44+E44*10+F44*10+G44*3</f>
        <v>17.15</v>
      </c>
      <c r="I44" s="218">
        <f aca="true" t="shared" si="2" ref="I44:I64">$I$43/H44</f>
        <v>1</v>
      </c>
    </row>
    <row r="45" spans="1:9" ht="12.75" customHeight="1">
      <c r="A45" s="163">
        <v>2</v>
      </c>
      <c r="B45" s="219" t="s">
        <v>109</v>
      </c>
      <c r="C45" s="220">
        <v>20.67</v>
      </c>
      <c r="D45" s="221">
        <v>8</v>
      </c>
      <c r="E45" s="221">
        <v>0</v>
      </c>
      <c r="F45" s="221">
        <v>0</v>
      </c>
      <c r="G45" s="221">
        <v>0</v>
      </c>
      <c r="H45" s="222">
        <f aca="true" t="shared" si="3" ref="H45:H64">C45+E45*10+F45*10+G45*3</f>
        <v>20.67</v>
      </c>
      <c r="I45" s="223">
        <f t="shared" si="2"/>
        <v>0.8297048863086598</v>
      </c>
    </row>
    <row r="46" spans="1:9" ht="12.75" customHeight="1">
      <c r="A46" s="163">
        <v>3</v>
      </c>
      <c r="B46" s="219" t="s">
        <v>102</v>
      </c>
      <c r="C46" s="220">
        <v>21.38</v>
      </c>
      <c r="D46" s="221">
        <v>8</v>
      </c>
      <c r="E46" s="221">
        <v>0</v>
      </c>
      <c r="F46" s="221">
        <v>0</v>
      </c>
      <c r="G46" s="221">
        <v>0</v>
      </c>
      <c r="H46" s="222">
        <f t="shared" si="3"/>
        <v>21.38</v>
      </c>
      <c r="I46" s="223">
        <f t="shared" si="2"/>
        <v>0.8021515434985967</v>
      </c>
    </row>
    <row r="47" spans="1:9" ht="12.75" customHeight="1">
      <c r="A47" s="163">
        <v>4</v>
      </c>
      <c r="B47" s="219" t="s">
        <v>114</v>
      </c>
      <c r="C47" s="220">
        <v>23.92</v>
      </c>
      <c r="D47" s="221">
        <v>8</v>
      </c>
      <c r="E47" s="221">
        <v>0</v>
      </c>
      <c r="F47" s="221">
        <v>0</v>
      </c>
      <c r="G47" s="221">
        <v>0</v>
      </c>
      <c r="H47" s="222">
        <f t="shared" si="3"/>
        <v>23.92</v>
      </c>
      <c r="I47" s="223">
        <f t="shared" si="2"/>
        <v>0.7169732441471571</v>
      </c>
    </row>
    <row r="48" spans="1:9" ht="12.75" customHeight="1">
      <c r="A48" s="163">
        <v>5</v>
      </c>
      <c r="B48" s="219" t="s">
        <v>101</v>
      </c>
      <c r="C48" s="220">
        <v>31.14</v>
      </c>
      <c r="D48" s="221">
        <v>8</v>
      </c>
      <c r="E48" s="221">
        <v>0</v>
      </c>
      <c r="F48" s="221">
        <v>0</v>
      </c>
      <c r="G48" s="221">
        <v>0</v>
      </c>
      <c r="H48" s="222">
        <f t="shared" si="3"/>
        <v>31.14</v>
      </c>
      <c r="I48" s="223">
        <f t="shared" si="2"/>
        <v>0.5507385998715478</v>
      </c>
    </row>
    <row r="49" spans="1:9" ht="12.75" customHeight="1">
      <c r="A49" s="163">
        <v>6</v>
      </c>
      <c r="B49" s="219" t="s">
        <v>97</v>
      </c>
      <c r="C49" s="220">
        <v>33.86</v>
      </c>
      <c r="D49" s="221">
        <v>8</v>
      </c>
      <c r="E49" s="221">
        <v>0</v>
      </c>
      <c r="F49" s="221">
        <v>0</v>
      </c>
      <c r="G49" s="221">
        <v>0</v>
      </c>
      <c r="H49" s="222">
        <f t="shared" si="3"/>
        <v>33.86</v>
      </c>
      <c r="I49" s="223">
        <f t="shared" si="2"/>
        <v>0.5064973419964559</v>
      </c>
    </row>
    <row r="50" spans="1:9" ht="12.75" customHeight="1">
      <c r="A50" s="163">
        <v>7</v>
      </c>
      <c r="B50" s="219" t="s">
        <v>96</v>
      </c>
      <c r="C50" s="220">
        <v>34.4</v>
      </c>
      <c r="D50" s="221">
        <v>8</v>
      </c>
      <c r="E50" s="221">
        <v>0</v>
      </c>
      <c r="F50" s="221">
        <v>0</v>
      </c>
      <c r="G50" s="221">
        <v>0</v>
      </c>
      <c r="H50" s="222">
        <f t="shared" si="3"/>
        <v>34.4</v>
      </c>
      <c r="I50" s="223">
        <f t="shared" si="2"/>
        <v>0.498546511627907</v>
      </c>
    </row>
    <row r="51" spans="1:9" ht="12.75" customHeight="1">
      <c r="A51" s="163">
        <v>8</v>
      </c>
      <c r="B51" s="219" t="s">
        <v>105</v>
      </c>
      <c r="C51" s="220">
        <v>40.52</v>
      </c>
      <c r="D51" s="221">
        <v>8</v>
      </c>
      <c r="E51" s="221">
        <v>0</v>
      </c>
      <c r="F51" s="221">
        <v>0</v>
      </c>
      <c r="G51" s="221">
        <v>0</v>
      </c>
      <c r="H51" s="222">
        <f t="shared" si="3"/>
        <v>40.52</v>
      </c>
      <c r="I51" s="223">
        <f t="shared" si="2"/>
        <v>0.4232477788746297</v>
      </c>
    </row>
    <row r="52" spans="1:9" ht="12.75" customHeight="1">
      <c r="A52" s="163">
        <v>9</v>
      </c>
      <c r="B52" s="219" t="s">
        <v>113</v>
      </c>
      <c r="C52" s="220">
        <v>45.53</v>
      </c>
      <c r="D52" s="221">
        <v>8</v>
      </c>
      <c r="E52" s="221">
        <v>0</v>
      </c>
      <c r="F52" s="221">
        <v>0</v>
      </c>
      <c r="G52" s="221">
        <v>0</v>
      </c>
      <c r="H52" s="222">
        <f t="shared" si="3"/>
        <v>45.53</v>
      </c>
      <c r="I52" s="223">
        <f t="shared" si="2"/>
        <v>0.3766747199648583</v>
      </c>
    </row>
    <row r="53" spans="1:9" ht="12.75" customHeight="1">
      <c r="A53" s="163">
        <v>10</v>
      </c>
      <c r="B53" s="219" t="s">
        <v>121</v>
      </c>
      <c r="C53" s="220">
        <v>45.78</v>
      </c>
      <c r="D53" s="221">
        <v>8</v>
      </c>
      <c r="E53" s="221">
        <v>0</v>
      </c>
      <c r="F53" s="221">
        <v>0</v>
      </c>
      <c r="G53" s="221">
        <v>0</v>
      </c>
      <c r="H53" s="222">
        <f t="shared" si="3"/>
        <v>45.78</v>
      </c>
      <c r="I53" s="223">
        <f t="shared" si="2"/>
        <v>0.37461773700305806</v>
      </c>
    </row>
    <row r="54" spans="1:9" ht="12.75" customHeight="1">
      <c r="A54" s="163">
        <v>11</v>
      </c>
      <c r="B54" s="219" t="s">
        <v>108</v>
      </c>
      <c r="C54" s="220">
        <v>49.87</v>
      </c>
      <c r="D54" s="221">
        <v>8</v>
      </c>
      <c r="E54" s="221">
        <v>0</v>
      </c>
      <c r="F54" s="221">
        <v>0</v>
      </c>
      <c r="G54" s="221">
        <v>0</v>
      </c>
      <c r="H54" s="222">
        <f t="shared" si="3"/>
        <v>49.87</v>
      </c>
      <c r="I54" s="223">
        <f t="shared" si="2"/>
        <v>0.3438941247242831</v>
      </c>
    </row>
    <row r="55" spans="1:9" ht="12.75" customHeight="1">
      <c r="A55" s="163">
        <v>12</v>
      </c>
      <c r="B55" s="219" t="s">
        <v>103</v>
      </c>
      <c r="C55" s="220">
        <v>45.08</v>
      </c>
      <c r="D55" s="221">
        <v>7</v>
      </c>
      <c r="E55" s="221">
        <v>1</v>
      </c>
      <c r="F55" s="221">
        <v>0</v>
      </c>
      <c r="G55" s="221">
        <v>0</v>
      </c>
      <c r="H55" s="222">
        <f t="shared" si="3"/>
        <v>55.08</v>
      </c>
      <c r="I55" s="223">
        <f t="shared" si="2"/>
        <v>0.3113652868554829</v>
      </c>
    </row>
    <row r="56" spans="1:9" ht="12.75" customHeight="1">
      <c r="A56" s="163">
        <v>13</v>
      </c>
      <c r="B56" s="219" t="s">
        <v>111</v>
      </c>
      <c r="C56" s="220">
        <v>80.4</v>
      </c>
      <c r="D56" s="221">
        <v>8</v>
      </c>
      <c r="E56" s="221">
        <v>0</v>
      </c>
      <c r="F56" s="221">
        <v>0</v>
      </c>
      <c r="G56" s="221">
        <v>3</v>
      </c>
      <c r="H56" s="222">
        <f t="shared" si="3"/>
        <v>89.4</v>
      </c>
      <c r="I56" s="223">
        <f t="shared" si="2"/>
        <v>0.19183445190156598</v>
      </c>
    </row>
    <row r="57" spans="1:9" ht="12.75" customHeight="1">
      <c r="A57" s="163">
        <v>14</v>
      </c>
      <c r="B57" s="219" t="s">
        <v>123</v>
      </c>
      <c r="C57" s="220">
        <v>85.89</v>
      </c>
      <c r="D57" s="221">
        <v>8</v>
      </c>
      <c r="E57" s="221">
        <v>0</v>
      </c>
      <c r="F57" s="221">
        <v>0</v>
      </c>
      <c r="G57" s="221">
        <v>3</v>
      </c>
      <c r="H57" s="222">
        <f t="shared" si="3"/>
        <v>94.89</v>
      </c>
      <c r="I57" s="223">
        <f t="shared" si="2"/>
        <v>0.18073558857624616</v>
      </c>
    </row>
    <row r="58" spans="1:9" ht="12.75" customHeight="1">
      <c r="A58" s="163">
        <v>15</v>
      </c>
      <c r="B58" s="219" t="s">
        <v>122</v>
      </c>
      <c r="C58" s="220">
        <v>85.08</v>
      </c>
      <c r="D58" s="221">
        <v>7</v>
      </c>
      <c r="E58" s="221">
        <v>1</v>
      </c>
      <c r="F58" s="221">
        <v>0</v>
      </c>
      <c r="G58" s="221">
        <v>0</v>
      </c>
      <c r="H58" s="222">
        <f t="shared" si="3"/>
        <v>95.08</v>
      </c>
      <c r="I58" s="223">
        <f t="shared" si="2"/>
        <v>0.180374421539756</v>
      </c>
    </row>
    <row r="59" spans="1:9" ht="12.75" customHeight="1">
      <c r="A59" s="163">
        <v>16</v>
      </c>
      <c r="B59" s="219" t="s">
        <v>99</v>
      </c>
      <c r="C59" s="220">
        <v>31.84</v>
      </c>
      <c r="D59" s="221">
        <v>0</v>
      </c>
      <c r="E59" s="221">
        <v>8</v>
      </c>
      <c r="F59" s="221">
        <v>0</v>
      </c>
      <c r="G59" s="221">
        <v>0</v>
      </c>
      <c r="H59" s="222">
        <f t="shared" si="3"/>
        <v>111.84</v>
      </c>
      <c r="I59" s="223">
        <f t="shared" si="2"/>
        <v>0.15334406294706723</v>
      </c>
    </row>
    <row r="60" spans="1:9" ht="12.75" customHeight="1">
      <c r="A60" s="163">
        <v>17</v>
      </c>
      <c r="B60" s="219" t="s">
        <v>117</v>
      </c>
      <c r="C60" s="220">
        <v>39.8</v>
      </c>
      <c r="D60" s="221">
        <v>0</v>
      </c>
      <c r="E60" s="221">
        <v>8</v>
      </c>
      <c r="F60" s="221">
        <v>0</v>
      </c>
      <c r="G60" s="221">
        <v>0</v>
      </c>
      <c r="H60" s="222">
        <f t="shared" si="3"/>
        <v>119.8</v>
      </c>
      <c r="I60" s="223">
        <f t="shared" si="2"/>
        <v>0.14315525876460766</v>
      </c>
    </row>
    <row r="61" spans="1:9" ht="12.75" customHeight="1">
      <c r="A61" s="163">
        <v>18</v>
      </c>
      <c r="B61" s="219" t="s">
        <v>104</v>
      </c>
      <c r="C61" s="220">
        <v>117.4</v>
      </c>
      <c r="D61" s="221">
        <v>6</v>
      </c>
      <c r="E61" s="221">
        <v>2</v>
      </c>
      <c r="F61" s="221">
        <v>0</v>
      </c>
      <c r="G61" s="221">
        <v>0</v>
      </c>
      <c r="H61" s="222">
        <f t="shared" si="3"/>
        <v>137.4</v>
      </c>
      <c r="I61" s="223">
        <f t="shared" si="2"/>
        <v>0.12481804949053855</v>
      </c>
    </row>
    <row r="62" spans="1:9" ht="12.75" customHeight="1">
      <c r="A62" s="163">
        <v>19</v>
      </c>
      <c r="B62" s="219" t="s">
        <v>112</v>
      </c>
      <c r="C62" s="220">
        <v>63.03</v>
      </c>
      <c r="D62" s="221">
        <v>0</v>
      </c>
      <c r="E62" s="221">
        <v>8</v>
      </c>
      <c r="F62" s="221">
        <v>0</v>
      </c>
      <c r="G62" s="221">
        <v>0</v>
      </c>
      <c r="H62" s="222">
        <f t="shared" si="3"/>
        <v>143.03</v>
      </c>
      <c r="I62" s="223">
        <f t="shared" si="2"/>
        <v>0.11990491505278612</v>
      </c>
    </row>
    <row r="63" spans="1:9" ht="12.75" customHeight="1">
      <c r="A63" s="163">
        <v>20</v>
      </c>
      <c r="B63" s="219" t="s">
        <v>98</v>
      </c>
      <c r="C63" s="220">
        <v>82.64</v>
      </c>
      <c r="D63" s="221">
        <v>1</v>
      </c>
      <c r="E63" s="221">
        <v>7</v>
      </c>
      <c r="F63" s="221">
        <v>0</v>
      </c>
      <c r="G63" s="221">
        <v>0</v>
      </c>
      <c r="H63" s="222">
        <f t="shared" si="3"/>
        <v>152.64</v>
      </c>
      <c r="I63" s="223">
        <f t="shared" si="2"/>
        <v>0.11235587002096437</v>
      </c>
    </row>
    <row r="64" spans="1:9" ht="12.75" customHeight="1" thickBot="1">
      <c r="A64" s="167">
        <v>21</v>
      </c>
      <c r="B64" s="224" t="s">
        <v>116</v>
      </c>
      <c r="C64" s="225">
        <v>91.05</v>
      </c>
      <c r="D64" s="226">
        <v>0</v>
      </c>
      <c r="E64" s="226">
        <v>8</v>
      </c>
      <c r="F64" s="226">
        <v>0</v>
      </c>
      <c r="G64" s="226">
        <v>0</v>
      </c>
      <c r="H64" s="227">
        <f t="shared" si="3"/>
        <v>171.05</v>
      </c>
      <c r="I64" s="228">
        <f t="shared" si="2"/>
        <v>0.10026308097047645</v>
      </c>
    </row>
    <row r="65" ht="12.75" customHeight="1" thickBot="1"/>
    <row r="66" spans="1:9" ht="12.75" customHeight="1" thickBot="1">
      <c r="A66" s="2"/>
      <c r="B66" s="3" t="s">
        <v>139</v>
      </c>
      <c r="C66" s="239">
        <v>6</v>
      </c>
      <c r="D66" s="239"/>
      <c r="E66" s="239"/>
      <c r="F66" s="239"/>
      <c r="G66" s="239"/>
      <c r="H66" s="240"/>
      <c r="I66" s="209" t="s">
        <v>136</v>
      </c>
    </row>
    <row r="67" spans="1:9" ht="12.75" customHeight="1" thickBot="1">
      <c r="A67" s="29" t="s">
        <v>1</v>
      </c>
      <c r="B67" s="98" t="s">
        <v>2</v>
      </c>
      <c r="C67" s="210" t="s">
        <v>3</v>
      </c>
      <c r="D67" s="211" t="s">
        <v>4</v>
      </c>
      <c r="E67" s="211" t="s">
        <v>9</v>
      </c>
      <c r="F67" s="211" t="s">
        <v>10</v>
      </c>
      <c r="G67" s="211" t="s">
        <v>11</v>
      </c>
      <c r="H67" s="229" t="s">
        <v>137</v>
      </c>
      <c r="I67" s="230">
        <f>(SMALL((H68:H74),1))</f>
        <v>36.62</v>
      </c>
    </row>
    <row r="68" spans="1:9" ht="12.75" customHeight="1">
      <c r="A68" s="146">
        <v>1</v>
      </c>
      <c r="B68" s="214" t="s">
        <v>130</v>
      </c>
      <c r="C68" s="215">
        <v>36.62</v>
      </c>
      <c r="D68" s="216">
        <v>8</v>
      </c>
      <c r="E68" s="216">
        <v>0</v>
      </c>
      <c r="F68" s="216">
        <v>0</v>
      </c>
      <c r="G68" s="216">
        <v>0</v>
      </c>
      <c r="H68" s="217">
        <f>C68+E68*10+F68*10+G68*3</f>
        <v>36.62</v>
      </c>
      <c r="I68" s="231">
        <f aca="true" t="shared" si="4" ref="I68:I74">$I$67/H68</f>
        <v>1</v>
      </c>
    </row>
    <row r="69" spans="1:9" ht="12.75" customHeight="1">
      <c r="A69" s="163">
        <v>2</v>
      </c>
      <c r="B69" s="219" t="s">
        <v>129</v>
      </c>
      <c r="C69" s="220">
        <v>39.84</v>
      </c>
      <c r="D69" s="221">
        <v>8</v>
      </c>
      <c r="E69" s="221">
        <v>0</v>
      </c>
      <c r="F69" s="221">
        <v>0</v>
      </c>
      <c r="G69" s="221">
        <v>0</v>
      </c>
      <c r="H69" s="222">
        <f aca="true" t="shared" si="5" ref="H69:H74">C69+E69*10+F69*10+G69*3</f>
        <v>39.84</v>
      </c>
      <c r="I69" s="232">
        <f t="shared" si="4"/>
        <v>0.9191767068273091</v>
      </c>
    </row>
    <row r="70" spans="1:9" ht="12.75" customHeight="1">
      <c r="A70" s="163">
        <v>3</v>
      </c>
      <c r="B70" s="219" t="s">
        <v>124</v>
      </c>
      <c r="C70" s="220">
        <v>183.4</v>
      </c>
      <c r="D70" s="221">
        <v>8</v>
      </c>
      <c r="E70" s="221">
        <v>0</v>
      </c>
      <c r="F70" s="221">
        <v>0</v>
      </c>
      <c r="G70" s="221">
        <v>0</v>
      </c>
      <c r="H70" s="222">
        <f t="shared" si="5"/>
        <v>183.4</v>
      </c>
      <c r="I70" s="232">
        <f t="shared" si="4"/>
        <v>0.1996728462377317</v>
      </c>
    </row>
    <row r="71" spans="1:9" ht="12.75" customHeight="1">
      <c r="A71" s="163">
        <v>4</v>
      </c>
      <c r="B71" s="219" t="s">
        <v>126</v>
      </c>
      <c r="C71" s="220">
        <v>193.58</v>
      </c>
      <c r="D71" s="221">
        <v>8</v>
      </c>
      <c r="E71" s="221">
        <v>0</v>
      </c>
      <c r="F71" s="221">
        <v>0</v>
      </c>
      <c r="G71" s="221">
        <v>0</v>
      </c>
      <c r="H71" s="222">
        <f t="shared" si="5"/>
        <v>193.58</v>
      </c>
      <c r="I71" s="232">
        <f t="shared" si="4"/>
        <v>0.18917243516892238</v>
      </c>
    </row>
    <row r="72" spans="1:9" ht="12.75" customHeight="1">
      <c r="A72" s="163">
        <v>5</v>
      </c>
      <c r="B72" s="219" t="s">
        <v>131</v>
      </c>
      <c r="C72" s="220">
        <v>139.48</v>
      </c>
      <c r="D72" s="221">
        <v>0</v>
      </c>
      <c r="E72" s="221">
        <v>8</v>
      </c>
      <c r="F72" s="221">
        <v>0</v>
      </c>
      <c r="G72" s="221">
        <v>0</v>
      </c>
      <c r="H72" s="222">
        <f t="shared" si="5"/>
        <v>219.48</v>
      </c>
      <c r="I72" s="232">
        <f t="shared" si="4"/>
        <v>0.1668489156187352</v>
      </c>
    </row>
    <row r="73" spans="1:9" ht="12.75" customHeight="1">
      <c r="A73" s="163">
        <v>6</v>
      </c>
      <c r="B73" s="219" t="s">
        <v>128</v>
      </c>
      <c r="C73" s="220">
        <v>216.71</v>
      </c>
      <c r="D73" s="221">
        <v>6</v>
      </c>
      <c r="E73" s="221">
        <v>2</v>
      </c>
      <c r="F73" s="221">
        <v>0</v>
      </c>
      <c r="G73" s="221">
        <v>0</v>
      </c>
      <c r="H73" s="222">
        <f t="shared" si="5"/>
        <v>236.71</v>
      </c>
      <c r="I73" s="232">
        <f t="shared" si="4"/>
        <v>0.15470406826919014</v>
      </c>
    </row>
    <row r="74" spans="1:9" ht="12.75" customHeight="1" thickBot="1">
      <c r="A74" s="167">
        <v>7</v>
      </c>
      <c r="B74" s="224" t="s">
        <v>127</v>
      </c>
      <c r="C74" s="225">
        <v>254.43</v>
      </c>
      <c r="D74" s="226">
        <v>8</v>
      </c>
      <c r="E74" s="226">
        <v>0</v>
      </c>
      <c r="F74" s="226">
        <v>0</v>
      </c>
      <c r="G74" s="226">
        <v>0</v>
      </c>
      <c r="H74" s="227">
        <f t="shared" si="5"/>
        <v>254.43</v>
      </c>
      <c r="I74" s="232">
        <f t="shared" si="4"/>
        <v>0.14392956805408166</v>
      </c>
    </row>
  </sheetData>
  <sheetProtection selectLockedCells="1" selectUnlockedCells="1"/>
  <mergeCells count="4">
    <mergeCell ref="C2:H2"/>
    <mergeCell ref="C42:H42"/>
    <mergeCell ref="C66:H66"/>
    <mergeCell ref="B1:I1"/>
  </mergeCells>
  <printOptions/>
  <pageMargins left="0.25" right="0.7479166666666667" top="0.6597222222222222" bottom="0.7701388888888889" header="0.5118055555555555" footer="0.511805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Jan Korecký</dc:creator>
  <cp:keywords/>
  <dc:description/>
  <cp:lastModifiedBy>Vágner Stanislav</cp:lastModifiedBy>
  <dcterms:created xsi:type="dcterms:W3CDTF">2021-11-06T22:11:20Z</dcterms:created>
  <dcterms:modified xsi:type="dcterms:W3CDTF">2022-11-28T08:55:41Z</dcterms:modified>
  <cp:category/>
  <cp:version/>
  <cp:contentType/>
  <cp:contentStatus/>
</cp:coreProperties>
</file>