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Poslední rána 29. 12. 2012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<sst xmlns="http://schemas.openxmlformats.org/spreadsheetml/2006/main" count="64" uniqueCount="56">
  <si>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</si>
  <si>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</si>
  <si>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</si>
  <si>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</si>
  <si>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</si>
  <si>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</si>
  <si>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</si>
  <si>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</si>
  <si>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</si>
  <si>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</si>
  <si>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</si>
  <si>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</si>
  <si>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</si>
  <si>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</si>
  <si>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</si>
  <si>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</si>
  <si>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</si>
  <si>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</si>
  <si>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</si>
  <si>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</si>
  <si>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</si>
  <si>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Žalanský víceboj</t>
  </si>
  <si>
    <t>body</t>
  </si>
  <si>
    <t>Prepletaný Jan</t>
  </si>
  <si>
    <t>Gerstdorf Jan</t>
  </si>
  <si>
    <t>suma</t>
  </si>
  <si>
    <t>brokovnice</t>
  </si>
  <si>
    <t>%</t>
  </si>
  <si>
    <t>max Pi</t>
  </si>
  <si>
    <t>max Br</t>
  </si>
  <si>
    <t>max Pu</t>
  </si>
  <si>
    <t>Horký Tomáš</t>
  </si>
  <si>
    <t>Hrádek Martin</t>
  </si>
  <si>
    <t>Šorer Jiří</t>
  </si>
  <si>
    <t>Jirásek Miloslav</t>
  </si>
  <si>
    <t>součet procentuálních výsledků z každé disciplíny</t>
  </si>
  <si>
    <t>Poř.</t>
  </si>
  <si>
    <t>Chaloupecký Pavel</t>
  </si>
  <si>
    <t>Vodička Luděk</t>
  </si>
  <si>
    <t>Kysela Miloš</t>
  </si>
  <si>
    <t>sobota, 29.12. 2012</t>
  </si>
  <si>
    <t>Puška</t>
  </si>
  <si>
    <t>% pořadí</t>
  </si>
  <si>
    <t>Pistole</t>
  </si>
  <si>
    <t>Černý Václav</t>
  </si>
  <si>
    <t>Novotný Zbyněk</t>
  </si>
  <si>
    <t>Dejdar Josef</t>
  </si>
  <si>
    <t>Tesařová Jana</t>
  </si>
  <si>
    <t>Gerstdorf Margita</t>
  </si>
  <si>
    <t>Špička Jan</t>
  </si>
  <si>
    <t>Pojer Lubomír</t>
  </si>
  <si>
    <t>Portych Josef</t>
  </si>
  <si>
    <t>Slivoně Jiří</t>
  </si>
  <si>
    <t>Herodesová Monika</t>
  </si>
  <si>
    <t>Slivoně A.</t>
  </si>
  <si>
    <t>Jirásek Petr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</si>
</sst>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8" borderId="25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7" fillId="41" borderId="30" xfId="0" applyFont="1" applyFill="1" applyBorder="1" applyAlignment="1">
      <alignment horizontal="center" vertical="center"/>
    </xf>
    <xf numFmtId="0" fontId="7" fillId="41" borderId="28" xfId="0" applyFont="1" applyFill="1" applyBorder="1" applyAlignment="1">
      <alignment horizontal="center" vertical="center"/>
    </xf>
    <xf numFmtId="0" fontId="7" fillId="41" borderId="2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7" borderId="29" xfId="0" applyFont="1" applyFill="1" applyBorder="1" applyAlignment="1" applyProtection="1">
      <alignment horizontal="center"/>
      <protection locked="0"/>
    </xf>
    <xf numFmtId="0" fontId="7" fillId="37" borderId="31" xfId="0" applyFont="1" applyFill="1" applyBorder="1" applyAlignment="1" applyProtection="1">
      <alignment horizontal="center"/>
      <protection locked="0"/>
    </xf>
    <xf numFmtId="0" fontId="7" fillId="36" borderId="29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37" borderId="16" xfId="0" applyFont="1" applyFill="1" applyBorder="1" applyAlignment="1" applyProtection="1">
      <alignment horizontal="center"/>
      <protection locked="0"/>
    </xf>
    <xf numFmtId="0" fontId="7" fillId="37" borderId="33" xfId="0" applyFont="1" applyFill="1" applyBorder="1" applyAlignment="1" applyProtection="1">
      <alignment horizontal="center"/>
      <protection locked="0"/>
    </xf>
    <xf numFmtId="0" fontId="7" fillId="35" borderId="33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 vertical="center"/>
    </xf>
    <xf numFmtId="0" fontId="7" fillId="42" borderId="28" xfId="0" applyFont="1" applyFill="1" applyBorder="1" applyAlignment="1">
      <alignment horizontal="center" vertical="center"/>
    </xf>
    <xf numFmtId="0" fontId="7" fillId="42" borderId="29" xfId="0" applyFont="1" applyFill="1" applyBorder="1" applyAlignment="1">
      <alignment horizontal="center" vertical="center"/>
    </xf>
    <xf numFmtId="0" fontId="7" fillId="43" borderId="18" xfId="0" applyFont="1" applyFill="1" applyBorder="1" applyAlignment="1">
      <alignment horizontal="center" vertical="center"/>
    </xf>
    <xf numFmtId="0" fontId="7" fillId="43" borderId="28" xfId="0" applyFont="1" applyFill="1" applyBorder="1" applyAlignment="1">
      <alignment horizontal="center" vertical="center"/>
    </xf>
    <xf numFmtId="0" fontId="7" fillId="43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4" sqref="B14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24.140625" style="0" hidden="1" customWidth="1"/>
    <col min="4" max="4" width="5.28125" style="13" customWidth="1"/>
    <col min="5" max="5" width="5.8515625" style="13" customWidth="1"/>
    <col min="6" max="6" width="3.7109375" style="13" customWidth="1"/>
    <col min="7" max="9" width="3.28125" style="13" customWidth="1"/>
    <col min="10" max="10" width="6.7109375" style="13" customWidth="1"/>
    <col min="11" max="11" width="5.57421875" style="13" customWidth="1"/>
    <col min="12" max="12" width="4.421875" style="13" customWidth="1"/>
    <col min="13" max="13" width="5.57421875" style="13" customWidth="1"/>
    <col min="14" max="14" width="6.8515625" style="13" customWidth="1"/>
    <col min="15" max="15" width="9.57421875" style="13" customWidth="1"/>
    <col min="16" max="16" width="6.28125" style="13" customWidth="1"/>
    <col min="17" max="17" width="4.00390625" style="13" customWidth="1"/>
    <col min="18" max="18" width="7.8515625" style="0" customWidth="1"/>
    <col min="19" max="19" width="9.7109375" style="0" customWidth="1"/>
    <col min="20" max="22" width="9.140625" style="0" hidden="1" customWidth="1"/>
  </cols>
  <sheetData>
    <row r="1" spans="2:19" ht="27" hidden="1" thickBot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29"/>
    </row>
    <row r="2" spans="2:19" ht="12.75" hidden="1">
      <c r="B2" s="1" t="s">
        <v>1</v>
      </c>
      <c r="C2" s="33" t="s">
        <v>21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S2" s="15"/>
    </row>
    <row r="3" spans="2:19" ht="15" hidden="1">
      <c r="B3" s="2" t="s">
        <v>2</v>
      </c>
      <c r="C3" s="8" t="s">
        <v>14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S3" s="30"/>
    </row>
    <row r="4" spans="2:19" ht="15" hidden="1">
      <c r="B4" s="1" t="s">
        <v>3</v>
      </c>
      <c r="C4" s="10" t="s">
        <v>40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30"/>
    </row>
    <row r="5" spans="2:19" ht="15" hidden="1">
      <c r="B5" s="2" t="s">
        <v>4</v>
      </c>
      <c r="C5" s="3" t="s">
        <v>20</v>
      </c>
      <c r="D5" s="14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S5" s="30"/>
    </row>
    <row r="6" spans="2:19" ht="15" hidden="1">
      <c r="B6" s="1" t="s">
        <v>5</v>
      </c>
      <c r="C6" s="3" t="s">
        <v>35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30"/>
    </row>
    <row r="7" spans="2:19" ht="15" hidden="1">
      <c r="B7" s="2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30"/>
    </row>
    <row r="8" spans="2:19" ht="15" hidden="1">
      <c r="B8" s="1" t="s">
        <v>7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30"/>
    </row>
    <row r="9" spans="2:19" ht="15" hidden="1">
      <c r="B9" s="2" t="s">
        <v>8</v>
      </c>
      <c r="C9" s="5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S9" s="30"/>
    </row>
    <row r="10" spans="2:22" ht="15" hidden="1">
      <c r="B10" s="1" t="s">
        <v>9</v>
      </c>
      <c r="C10" s="7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S10" s="30"/>
      <c r="T10" t="s">
        <v>28</v>
      </c>
      <c r="U10" t="s">
        <v>29</v>
      </c>
      <c r="V10" t="s">
        <v>30</v>
      </c>
    </row>
    <row r="11" spans="2:22" ht="15" hidden="1">
      <c r="B11" s="2" t="s">
        <v>10</v>
      </c>
      <c r="C11" s="8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S11" s="30"/>
      <c r="T11">
        <f>(LARGE((D16:D37),1))</f>
        <v>139</v>
      </c>
      <c r="U11">
        <f>(LARGE((J16:J37),1))</f>
        <v>60</v>
      </c>
      <c r="V11">
        <f>(LARGE((O16:O37),1))</f>
        <v>128.69</v>
      </c>
    </row>
    <row r="12" spans="2:19" ht="15.75" hidden="1" thickBot="1">
      <c r="B12" s="6" t="s">
        <v>11</v>
      </c>
      <c r="C12" s="11" t="s">
        <v>13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0"/>
    </row>
    <row r="13" spans="16:17" ht="13.5" hidden="1" thickBot="1">
      <c r="P13" s="18"/>
      <c r="Q13" s="25"/>
    </row>
    <row r="14" spans="1:19" ht="12.75">
      <c r="A14" s="56" t="s">
        <v>16</v>
      </c>
      <c r="B14" s="16"/>
      <c r="C14" s="64"/>
      <c r="D14" s="60" t="s">
        <v>43</v>
      </c>
      <c r="E14" s="65"/>
      <c r="F14" s="47" t="s">
        <v>36</v>
      </c>
      <c r="G14" s="53" t="s">
        <v>26</v>
      </c>
      <c r="H14" s="54"/>
      <c r="I14" s="54"/>
      <c r="J14" s="54"/>
      <c r="K14" s="55"/>
      <c r="L14" s="51" t="s">
        <v>36</v>
      </c>
      <c r="M14" s="58" t="s">
        <v>41</v>
      </c>
      <c r="N14" s="58"/>
      <c r="O14" s="58"/>
      <c r="P14" s="59"/>
      <c r="Q14" s="49" t="s">
        <v>36</v>
      </c>
      <c r="R14" s="27" t="s">
        <v>27</v>
      </c>
      <c r="S14" s="31" t="s">
        <v>42</v>
      </c>
    </row>
    <row r="15" spans="1:19" ht="12.75" customHeight="1" thickBot="1">
      <c r="A15" s="57"/>
      <c r="B15" s="17" t="s">
        <v>17</v>
      </c>
      <c r="C15" s="17"/>
      <c r="D15" s="19" t="s">
        <v>25</v>
      </c>
      <c r="E15" s="20" t="s">
        <v>27</v>
      </c>
      <c r="F15" s="48"/>
      <c r="G15" s="21">
        <v>10</v>
      </c>
      <c r="H15" s="26">
        <v>5</v>
      </c>
      <c r="I15" s="26">
        <v>0</v>
      </c>
      <c r="J15" s="26" t="s">
        <v>25</v>
      </c>
      <c r="K15" s="22" t="s">
        <v>27</v>
      </c>
      <c r="L15" s="52"/>
      <c r="M15" s="23" t="s">
        <v>22</v>
      </c>
      <c r="N15" s="23" t="s">
        <v>18</v>
      </c>
      <c r="O15" s="23" t="s">
        <v>19</v>
      </c>
      <c r="P15" s="24" t="s">
        <v>27</v>
      </c>
      <c r="Q15" s="50"/>
      <c r="R15" s="28" t="s">
        <v>12</v>
      </c>
      <c r="S15" s="32" t="s">
        <v>12</v>
      </c>
    </row>
    <row r="16" spans="1:23" ht="15" customHeight="1" thickBot="1">
      <c r="A16" s="35">
        <v>1</v>
      </c>
      <c r="B16" s="39" t="s">
        <v>13</v>
      </c>
      <c r="C16" s="39"/>
      <c r="D16" s="69">
        <v>136</v>
      </c>
      <c r="E16" s="70">
        <f>D16/$T$11*100</f>
        <v>97.84172661870504</v>
      </c>
      <c r="F16" s="71">
        <f>(RANK(E16,$E$16:$E$37))</f>
        <v>2</v>
      </c>
      <c r="G16" s="36">
        <v>6</v>
      </c>
      <c r="H16" s="36"/>
      <c r="I16" s="36">
        <v>4</v>
      </c>
      <c r="J16" s="41">
        <f>(10*G16)+(5*H16)</f>
        <v>60</v>
      </c>
      <c r="K16" s="44">
        <f>J16/$U$11*100</f>
        <v>100</v>
      </c>
      <c r="L16" s="46">
        <f>(RANK(K16,$K$16:$K$37))</f>
        <v>1</v>
      </c>
      <c r="M16" s="36">
        <v>150</v>
      </c>
      <c r="N16" s="36">
        <v>30.69</v>
      </c>
      <c r="O16" s="42">
        <f>M16-N16</f>
        <v>119.31</v>
      </c>
      <c r="P16" s="37">
        <f>O16/$V$11*100</f>
        <v>92.71116636879323</v>
      </c>
      <c r="Q16" s="38">
        <f>(RANK(P16,$P$16:$P$37))</f>
        <v>9</v>
      </c>
      <c r="R16" s="43">
        <f>E16+K16+P16</f>
        <v>290.55289298749824</v>
      </c>
      <c r="S16" s="38">
        <f>F16+L16+Q16</f>
        <v>12</v>
      </c>
      <c r="W16" s="80">
        <v>1</v>
      </c>
    </row>
    <row r="17" spans="1:23" ht="15" customHeight="1" thickBot="1">
      <c r="A17" s="35">
        <v>2</v>
      </c>
      <c r="B17" s="39" t="s">
        <v>44</v>
      </c>
      <c r="C17" s="39"/>
      <c r="D17" s="36">
        <v>125</v>
      </c>
      <c r="E17" s="37">
        <f>D17/$T$11*100</f>
        <v>89.92805755395683</v>
      </c>
      <c r="F17" s="38">
        <f>(RANK(E17,$E$16:$E$37))</f>
        <v>6</v>
      </c>
      <c r="G17" s="36">
        <v>3</v>
      </c>
      <c r="H17" s="36">
        <v>5</v>
      </c>
      <c r="I17" s="36">
        <v>2</v>
      </c>
      <c r="J17" s="36">
        <f>(10*G17)+(5*H17)</f>
        <v>55</v>
      </c>
      <c r="K17" s="40">
        <f>J17/$U$11*100</f>
        <v>91.66666666666666</v>
      </c>
      <c r="L17" s="38">
        <f>(RANK(K17,$K$16:$K$37))</f>
        <v>3</v>
      </c>
      <c r="M17" s="36">
        <v>150</v>
      </c>
      <c r="N17" s="36">
        <v>21.31</v>
      </c>
      <c r="O17" s="41">
        <f>M17-N17</f>
        <v>128.69</v>
      </c>
      <c r="P17" s="45">
        <f>O17/$V$11*100</f>
        <v>100</v>
      </c>
      <c r="Q17" s="46">
        <f>(RANK(P17,$P$16:$P$37))</f>
        <v>1</v>
      </c>
      <c r="R17" s="43">
        <f>E17+K17+P17</f>
        <v>281.5947242206235</v>
      </c>
      <c r="S17" s="38">
        <f>F17+L17+Q17</f>
        <v>10</v>
      </c>
      <c r="W17" s="80">
        <v>2</v>
      </c>
    </row>
    <row r="18" spans="1:23" ht="15" customHeight="1" thickBot="1">
      <c r="A18" s="35">
        <v>3</v>
      </c>
      <c r="B18" s="39" t="s">
        <v>45</v>
      </c>
      <c r="C18" s="39"/>
      <c r="D18" s="36">
        <v>124</v>
      </c>
      <c r="E18" s="37">
        <f>D18/$T$11*100</f>
        <v>89.20863309352518</v>
      </c>
      <c r="F18" s="38">
        <f>(RANK(E18,$E$16:$E$37))</f>
        <v>7</v>
      </c>
      <c r="G18" s="36">
        <v>5</v>
      </c>
      <c r="H18" s="36">
        <v>1</v>
      </c>
      <c r="I18" s="36">
        <v>4</v>
      </c>
      <c r="J18" s="36">
        <f>(10*G18)+(5*H18)</f>
        <v>55</v>
      </c>
      <c r="K18" s="40">
        <f>J18/$U$11*100</f>
        <v>91.66666666666666</v>
      </c>
      <c r="L18" s="38">
        <f>(RANK(K18,$K$16:$K$37))</f>
        <v>3</v>
      </c>
      <c r="M18" s="36">
        <v>150</v>
      </c>
      <c r="N18" s="42">
        <v>31.21</v>
      </c>
      <c r="O18" s="42">
        <f>M18-N18</f>
        <v>118.78999999999999</v>
      </c>
      <c r="P18" s="37">
        <f>O18/$V$11*100</f>
        <v>92.30709456834254</v>
      </c>
      <c r="Q18" s="38">
        <f>(RANK(P18,$P$16:$P$37))</f>
        <v>10</v>
      </c>
      <c r="R18" s="43">
        <f>E18+K18+P18</f>
        <v>273.1823943285344</v>
      </c>
      <c r="S18" s="38">
        <f>F18+L18+Q18</f>
        <v>20</v>
      </c>
      <c r="W18" s="80">
        <v>3</v>
      </c>
    </row>
    <row r="19" spans="1:23" ht="15" customHeight="1" thickBot="1">
      <c r="A19" s="35">
        <v>4</v>
      </c>
      <c r="B19" s="39" t="s">
        <v>39</v>
      </c>
      <c r="C19" s="39"/>
      <c r="D19" s="36">
        <v>105</v>
      </c>
      <c r="E19" s="37">
        <f>D19/$T$11*100</f>
        <v>75.53956834532374</v>
      </c>
      <c r="F19" s="38">
        <f>(RANK(E19,$E$16:$E$37))</f>
        <v>12</v>
      </c>
      <c r="G19" s="36">
        <v>5</v>
      </c>
      <c r="H19" s="36">
        <v>2</v>
      </c>
      <c r="I19" s="36">
        <v>3</v>
      </c>
      <c r="J19" s="36">
        <f>(10*G19)+(5*H19)</f>
        <v>60</v>
      </c>
      <c r="K19" s="40">
        <f>J19/$U$11*100</f>
        <v>100</v>
      </c>
      <c r="L19" s="38">
        <f>(RANK(K19,$K$16:$K$37))</f>
        <v>1</v>
      </c>
      <c r="M19" s="36">
        <v>140</v>
      </c>
      <c r="N19" s="36">
        <v>16.49</v>
      </c>
      <c r="O19" s="42">
        <f>M19-N19</f>
        <v>123.51</v>
      </c>
      <c r="P19" s="37">
        <f>O19/$V$11*100</f>
        <v>95.97482321858732</v>
      </c>
      <c r="Q19" s="38">
        <f>(RANK(P19,$P$16:$P$37))</f>
        <v>6</v>
      </c>
      <c r="R19" s="43">
        <f>E19+K19+P19</f>
        <v>271.5143915639111</v>
      </c>
      <c r="S19" s="38">
        <f>F19+L19+Q19</f>
        <v>19</v>
      </c>
      <c r="W19" s="80">
        <v>4</v>
      </c>
    </row>
    <row r="20" spans="1:23" ht="15" customHeight="1" thickBot="1">
      <c r="A20" s="35">
        <v>5</v>
      </c>
      <c r="B20" s="39" t="s">
        <v>55</v>
      </c>
      <c r="C20" s="39"/>
      <c r="D20" s="36">
        <v>105</v>
      </c>
      <c r="E20" s="37">
        <f>D20/$T$11*100</f>
        <v>75.53956834532374</v>
      </c>
      <c r="F20" s="38">
        <f>(RANK(E20,$E$16:$E$37))</f>
        <v>12</v>
      </c>
      <c r="G20" s="36">
        <v>4</v>
      </c>
      <c r="H20" s="36">
        <v>3</v>
      </c>
      <c r="I20" s="36">
        <v>3</v>
      </c>
      <c r="J20" s="36">
        <f>(10*G20)+(5*H20)</f>
        <v>55</v>
      </c>
      <c r="K20" s="40">
        <f>J20/$U$11*100</f>
        <v>91.66666666666666</v>
      </c>
      <c r="L20" s="38">
        <f>(RANK(K20,$K$16:$K$37))</f>
        <v>3</v>
      </c>
      <c r="M20" s="36">
        <v>150</v>
      </c>
      <c r="N20" s="36">
        <v>26.24</v>
      </c>
      <c r="O20" s="66">
        <f>M20-N20</f>
        <v>123.76</v>
      </c>
      <c r="P20" s="67">
        <f>O20/$V$11*100</f>
        <v>96.16908850726553</v>
      </c>
      <c r="Q20" s="68">
        <f>(RANK(P20,$P$16:$P$37))</f>
        <v>3</v>
      </c>
      <c r="R20" s="43">
        <f>E20+K20+P20</f>
        <v>263.3753235192559</v>
      </c>
      <c r="S20" s="38">
        <f>F20+L20+Q20</f>
        <v>18</v>
      </c>
      <c r="W20" s="80">
        <v>5</v>
      </c>
    </row>
    <row r="21" spans="1:23" ht="15" customHeight="1" thickBot="1">
      <c r="A21" s="35">
        <v>6</v>
      </c>
      <c r="B21" s="39" t="s">
        <v>24</v>
      </c>
      <c r="C21" s="39"/>
      <c r="D21" s="36">
        <v>130</v>
      </c>
      <c r="E21" s="37">
        <f>D21/$T$11*100</f>
        <v>93.5251798561151</v>
      </c>
      <c r="F21" s="38">
        <f>(RANK(E21,$E$16:$E$37))</f>
        <v>4</v>
      </c>
      <c r="G21" s="36">
        <v>4</v>
      </c>
      <c r="H21" s="36">
        <v>1</v>
      </c>
      <c r="I21" s="36">
        <v>5</v>
      </c>
      <c r="J21" s="36">
        <f>(10*G21)+(5*H21)</f>
        <v>45</v>
      </c>
      <c r="K21" s="40">
        <f>J21/$U$11*100</f>
        <v>75</v>
      </c>
      <c r="L21" s="38">
        <f>(RANK(K21,$K$16:$K$37))</f>
        <v>7</v>
      </c>
      <c r="M21" s="36">
        <v>150</v>
      </c>
      <c r="N21" s="42">
        <v>29.49</v>
      </c>
      <c r="O21" s="42">
        <f>M21-N21</f>
        <v>120.51</v>
      </c>
      <c r="P21" s="37">
        <f>O21/$V$11*100</f>
        <v>93.64363975444869</v>
      </c>
      <c r="Q21" s="38">
        <f>(RANK(P21,$P$16:$P$37))</f>
        <v>8</v>
      </c>
      <c r="R21" s="43">
        <f>E21+K21+P21</f>
        <v>262.1688196105638</v>
      </c>
      <c r="S21" s="38">
        <f>F21+L21+Q21</f>
        <v>19</v>
      </c>
      <c r="W21" s="80">
        <v>6</v>
      </c>
    </row>
    <row r="22" spans="1:23" ht="15" customHeight="1" thickBot="1">
      <c r="A22" s="35">
        <v>7</v>
      </c>
      <c r="B22" s="39" t="s">
        <v>33</v>
      </c>
      <c r="C22" s="39"/>
      <c r="D22" s="66">
        <v>132</v>
      </c>
      <c r="E22" s="67">
        <f>D22/$T$11*100</f>
        <v>94.96402877697841</v>
      </c>
      <c r="F22" s="68">
        <f>(RANK(E22,$E$16:$E$37))</f>
        <v>3</v>
      </c>
      <c r="G22" s="36">
        <v>3</v>
      </c>
      <c r="H22" s="36">
        <v>2</v>
      </c>
      <c r="I22" s="36">
        <v>5</v>
      </c>
      <c r="J22" s="36">
        <f>(10*G22)+(5*H22)</f>
        <v>40</v>
      </c>
      <c r="K22" s="40">
        <f>J22/$U$11*100</f>
        <v>66.66666666666666</v>
      </c>
      <c r="L22" s="38">
        <f>(RANK(K22,$K$16:$K$37))</f>
        <v>8</v>
      </c>
      <c r="M22" s="36">
        <v>140</v>
      </c>
      <c r="N22" s="42">
        <v>16.38</v>
      </c>
      <c r="O22" s="42">
        <f>M22-N22</f>
        <v>123.62</v>
      </c>
      <c r="P22" s="37">
        <f>O22/$V$11*100</f>
        <v>96.06029994560572</v>
      </c>
      <c r="Q22" s="38">
        <f>(RANK(P22,$P$16:$P$37))</f>
        <v>5</v>
      </c>
      <c r="R22" s="43">
        <f>E22+K22+P22</f>
        <v>257.6909953892508</v>
      </c>
      <c r="S22" s="38">
        <f>F22+L22+Q22</f>
        <v>16</v>
      </c>
      <c r="W22" s="80">
        <v>7</v>
      </c>
    </row>
    <row r="23" spans="1:23" ht="15" customHeight="1" thickBot="1">
      <c r="A23" s="35">
        <v>8</v>
      </c>
      <c r="B23" s="39" t="s">
        <v>48</v>
      </c>
      <c r="C23" s="39"/>
      <c r="D23" s="36">
        <v>89</v>
      </c>
      <c r="E23" s="37">
        <f>D23/$T$11*100</f>
        <v>64.02877697841727</v>
      </c>
      <c r="F23" s="38">
        <f>(RANK(E23,$E$16:$E$37))</f>
        <v>14</v>
      </c>
      <c r="G23" s="36">
        <v>5</v>
      </c>
      <c r="H23" s="36"/>
      <c r="I23" s="36">
        <v>5</v>
      </c>
      <c r="J23" s="36">
        <f>(10*G23)+(5*H23)</f>
        <v>50</v>
      </c>
      <c r="K23" s="40">
        <f>J23/$U$11*100</f>
        <v>83.33333333333334</v>
      </c>
      <c r="L23" s="38">
        <f>(RANK(K23,$K$16:$K$37))</f>
        <v>6</v>
      </c>
      <c r="M23" s="36">
        <v>150</v>
      </c>
      <c r="N23" s="36">
        <v>49.32</v>
      </c>
      <c r="O23" s="42">
        <f>M23-N23</f>
        <v>100.68</v>
      </c>
      <c r="P23" s="37">
        <f>O23/$V$11*100</f>
        <v>78.23451705649235</v>
      </c>
      <c r="Q23" s="38">
        <f>(RANK(P23,$P$16:$P$37))</f>
        <v>16</v>
      </c>
      <c r="R23" s="43">
        <f>E23+K23+P23</f>
        <v>225.59662736824293</v>
      </c>
      <c r="S23" s="38">
        <f>F23+L23+Q23</f>
        <v>36</v>
      </c>
      <c r="W23" s="80">
        <v>8</v>
      </c>
    </row>
    <row r="24" spans="1:23" ht="15" customHeight="1" thickBot="1">
      <c r="A24" s="35">
        <v>9</v>
      </c>
      <c r="B24" s="39" t="s">
        <v>37</v>
      </c>
      <c r="C24" s="39"/>
      <c r="D24" s="36">
        <v>87</v>
      </c>
      <c r="E24" s="37">
        <f>D24/$T$11*100</f>
        <v>62.589928057553955</v>
      </c>
      <c r="F24" s="38">
        <f>(RANK(E24,$E$16:$E$37))</f>
        <v>16</v>
      </c>
      <c r="G24" s="36">
        <v>4</v>
      </c>
      <c r="H24" s="36"/>
      <c r="I24" s="36">
        <v>6</v>
      </c>
      <c r="J24" s="36">
        <f>(10*G24)+(5*H24)</f>
        <v>40</v>
      </c>
      <c r="K24" s="40">
        <f>J24/$U$11*100</f>
        <v>66.66666666666666</v>
      </c>
      <c r="L24" s="38">
        <f>(RANK(K24,$K$16:$K$37))</f>
        <v>8</v>
      </c>
      <c r="M24" s="36">
        <v>150</v>
      </c>
      <c r="N24" s="42">
        <v>26.31</v>
      </c>
      <c r="O24" s="42">
        <f>M24-N24</f>
        <v>123.69</v>
      </c>
      <c r="P24" s="37">
        <f>O24/$V$11*100</f>
        <v>96.11469422643562</v>
      </c>
      <c r="Q24" s="38">
        <f>(RANK(P24,$P$16:$P$37))</f>
        <v>4</v>
      </c>
      <c r="R24" s="43">
        <f>E24+K24+P24</f>
        <v>225.3712889506562</v>
      </c>
      <c r="S24" s="38">
        <f>F24+L24+Q24</f>
        <v>28</v>
      </c>
      <c r="W24" s="80">
        <v>9</v>
      </c>
    </row>
    <row r="25" spans="1:23" ht="15" customHeight="1" thickBot="1">
      <c r="A25" s="35">
        <v>10</v>
      </c>
      <c r="B25" s="39" t="s">
        <v>32</v>
      </c>
      <c r="C25" s="39"/>
      <c r="D25" s="41">
        <v>139</v>
      </c>
      <c r="E25" s="45">
        <f>D25/$T$11*100</f>
        <v>100</v>
      </c>
      <c r="F25" s="46">
        <f>(RANK(E25,$E$16:$E$37))</f>
        <v>1</v>
      </c>
      <c r="G25" s="36">
        <v>2</v>
      </c>
      <c r="H25" s="36"/>
      <c r="I25" s="36">
        <v>8</v>
      </c>
      <c r="J25" s="36">
        <f>(10*G25)+(5*H25)</f>
        <v>20</v>
      </c>
      <c r="K25" s="40">
        <f>J25/$U$11*100</f>
        <v>33.33333333333333</v>
      </c>
      <c r="L25" s="38">
        <f>(RANK(K25,$K$16:$K$37))</f>
        <v>12</v>
      </c>
      <c r="M25" s="36">
        <v>150</v>
      </c>
      <c r="N25" s="42">
        <v>32.11</v>
      </c>
      <c r="O25" s="42">
        <f>M25-N25</f>
        <v>117.89</v>
      </c>
      <c r="P25" s="37">
        <f>O25/$V$11*100</f>
        <v>91.60773952910094</v>
      </c>
      <c r="Q25" s="38">
        <f>(RANK(P25,$P$16:$P$37))</f>
        <v>12</v>
      </c>
      <c r="R25" s="43">
        <f>E25+K25+P25</f>
        <v>224.94107286243425</v>
      </c>
      <c r="S25" s="38">
        <f>F25+L25+Q25</f>
        <v>25</v>
      </c>
      <c r="W25" s="80">
        <v>10</v>
      </c>
    </row>
    <row r="26" spans="1:23" ht="15" customHeight="1" thickBot="1">
      <c r="A26" s="35">
        <v>11</v>
      </c>
      <c r="B26" s="39" t="s">
        <v>23</v>
      </c>
      <c r="C26" s="39"/>
      <c r="D26" s="36">
        <v>129</v>
      </c>
      <c r="E26" s="37">
        <f>D26/$T$11*100</f>
        <v>92.80575539568345</v>
      </c>
      <c r="F26" s="38">
        <f>(RANK(E26,$E$16:$E$37))</f>
        <v>5</v>
      </c>
      <c r="G26" s="36">
        <v>2</v>
      </c>
      <c r="H26" s="36"/>
      <c r="I26" s="36">
        <v>8</v>
      </c>
      <c r="J26" s="36">
        <f>(10*G26)+(5*H26)</f>
        <v>20</v>
      </c>
      <c r="K26" s="40">
        <f>J26/$U$11*100</f>
        <v>33.33333333333333</v>
      </c>
      <c r="L26" s="38">
        <f>(RANK(K26,$K$16:$K$37))</f>
        <v>12</v>
      </c>
      <c r="M26" s="36">
        <v>150</v>
      </c>
      <c r="N26" s="42">
        <v>23.11</v>
      </c>
      <c r="O26" s="69">
        <f>M26-N26</f>
        <v>126.89</v>
      </c>
      <c r="P26" s="70">
        <f>O26/$V$11*100</f>
        <v>98.60128992151682</v>
      </c>
      <c r="Q26" s="71">
        <f>(RANK(P26,$P$16:$P$37))</f>
        <v>2</v>
      </c>
      <c r="R26" s="43">
        <f>E26+K26+P26</f>
        <v>224.74037865053361</v>
      </c>
      <c r="S26" s="38">
        <f>F26+L26+Q26</f>
        <v>19</v>
      </c>
      <c r="W26" s="80">
        <v>11</v>
      </c>
    </row>
    <row r="27" spans="1:23" ht="15" customHeight="1" thickBot="1">
      <c r="A27" s="35">
        <v>12</v>
      </c>
      <c r="B27" s="39" t="s">
        <v>31</v>
      </c>
      <c r="C27" s="39"/>
      <c r="D27" s="36">
        <v>110</v>
      </c>
      <c r="E27" s="37">
        <f>D27/$T$11*100</f>
        <v>79.13669064748201</v>
      </c>
      <c r="F27" s="38">
        <f>(RANK(E27,$E$16:$E$37))</f>
        <v>10</v>
      </c>
      <c r="G27" s="36"/>
      <c r="H27" s="36">
        <v>7</v>
      </c>
      <c r="I27" s="36">
        <v>3</v>
      </c>
      <c r="J27" s="36">
        <f>(10*G27)+(5*H27)</f>
        <v>35</v>
      </c>
      <c r="K27" s="40">
        <f>J27/$U$11*100</f>
        <v>58.333333333333336</v>
      </c>
      <c r="L27" s="38">
        <f>(RANK(K27,$K$16:$K$37))</f>
        <v>10</v>
      </c>
      <c r="M27" s="36">
        <v>130</v>
      </c>
      <c r="N27" s="42">
        <v>23.04</v>
      </c>
      <c r="O27" s="42">
        <f>M27-N27</f>
        <v>106.96000000000001</v>
      </c>
      <c r="P27" s="37">
        <f>O27/$V$11*100</f>
        <v>83.11446110808922</v>
      </c>
      <c r="Q27" s="38">
        <f>(RANK(P27,$P$16:$P$37))</f>
        <v>13</v>
      </c>
      <c r="R27" s="43">
        <f>E27+K27+P27</f>
        <v>220.58448508890456</v>
      </c>
      <c r="S27" s="38">
        <f>F27+L27+Q27</f>
        <v>33</v>
      </c>
      <c r="W27" s="80">
        <v>12</v>
      </c>
    </row>
    <row r="28" spans="1:23" ht="15" customHeight="1" thickBot="1">
      <c r="A28" s="35">
        <v>13</v>
      </c>
      <c r="B28" s="39" t="s">
        <v>34</v>
      </c>
      <c r="C28" s="39"/>
      <c r="D28" s="36">
        <v>120</v>
      </c>
      <c r="E28" s="37">
        <f>D28/$T$11*100</f>
        <v>86.33093525179856</v>
      </c>
      <c r="F28" s="38">
        <f>(RANK(E28,$E$16:$E$37))</f>
        <v>8</v>
      </c>
      <c r="G28" s="36">
        <v>1</v>
      </c>
      <c r="H28" s="36"/>
      <c r="I28" s="36">
        <v>9</v>
      </c>
      <c r="J28" s="36">
        <f>(10*G28)+(5*H28)</f>
        <v>10</v>
      </c>
      <c r="K28" s="40">
        <f>J28/$U$11*100</f>
        <v>16.666666666666664</v>
      </c>
      <c r="L28" s="38">
        <f>(RANK(K28,$K$16:$K$37))</f>
        <v>17</v>
      </c>
      <c r="M28" s="36">
        <v>150</v>
      </c>
      <c r="N28" s="42">
        <v>31.37</v>
      </c>
      <c r="O28" s="42">
        <f>M28-N28</f>
        <v>118.63</v>
      </c>
      <c r="P28" s="37">
        <f>O28/$V$11*100</f>
        <v>92.18276478358847</v>
      </c>
      <c r="Q28" s="38">
        <f>(RANK(P28,$P$16:$P$37))</f>
        <v>11</v>
      </c>
      <c r="R28" s="43">
        <f>E28+K28+P28</f>
        <v>195.18036670205367</v>
      </c>
      <c r="S28" s="38">
        <f>F28+L28+Q28</f>
        <v>36</v>
      </c>
      <c r="W28" s="80">
        <v>13</v>
      </c>
    </row>
    <row r="29" spans="1:23" ht="15" customHeight="1" thickBot="1">
      <c r="A29" s="35">
        <v>14</v>
      </c>
      <c r="B29" s="39" t="s">
        <v>46</v>
      </c>
      <c r="C29" s="39"/>
      <c r="D29" s="36">
        <v>118</v>
      </c>
      <c r="E29" s="37">
        <f>D29/$T$11*100</f>
        <v>84.89208633093526</v>
      </c>
      <c r="F29" s="38">
        <f>(RANK(E29,$E$16:$E$37))</f>
        <v>9</v>
      </c>
      <c r="G29" s="36">
        <v>1</v>
      </c>
      <c r="H29" s="36">
        <v>1</v>
      </c>
      <c r="I29" s="36">
        <v>8</v>
      </c>
      <c r="J29" s="36">
        <f>(10*G29)+(5*H29)</f>
        <v>15</v>
      </c>
      <c r="K29" s="40">
        <f>J29/$U$11*100</f>
        <v>25</v>
      </c>
      <c r="L29" s="38">
        <f>(RANK(K29,$K$16:$K$37))</f>
        <v>14</v>
      </c>
      <c r="M29" s="36">
        <v>140</v>
      </c>
      <c r="N29" s="42">
        <v>37.03</v>
      </c>
      <c r="O29" s="42">
        <f>M29-N29</f>
        <v>102.97</v>
      </c>
      <c r="P29" s="37">
        <f>O29/$V$11*100</f>
        <v>80.01398710078483</v>
      </c>
      <c r="Q29" s="38">
        <f>(RANK(P29,$P$16:$P$37))</f>
        <v>15</v>
      </c>
      <c r="R29" s="43">
        <f>E29+K29+P29</f>
        <v>189.90607343172007</v>
      </c>
      <c r="S29" s="38">
        <f>F29+L29+Q29</f>
        <v>38</v>
      </c>
      <c r="W29" s="80">
        <v>14</v>
      </c>
    </row>
    <row r="30" spans="1:23" ht="15" customHeight="1" thickBot="1">
      <c r="A30" s="35">
        <v>15</v>
      </c>
      <c r="B30" s="39" t="s">
        <v>49</v>
      </c>
      <c r="C30" s="39"/>
      <c r="D30" s="36">
        <v>88</v>
      </c>
      <c r="E30" s="37">
        <f>D30/$T$11*100</f>
        <v>63.30935251798561</v>
      </c>
      <c r="F30" s="38">
        <f>(RANK(E30,$E$16:$E$37))</f>
        <v>15</v>
      </c>
      <c r="G30" s="36"/>
      <c r="H30" s="36">
        <v>3</v>
      </c>
      <c r="I30" s="36">
        <v>7</v>
      </c>
      <c r="J30" s="36">
        <f>(10*G30)+(5*H30)</f>
        <v>15</v>
      </c>
      <c r="K30" s="40">
        <f>J30/$U$11*100</f>
        <v>25</v>
      </c>
      <c r="L30" s="38">
        <f>(RANK(K30,$K$16:$K$37))</f>
        <v>14</v>
      </c>
      <c r="M30" s="36">
        <v>150</v>
      </c>
      <c r="N30" s="36">
        <v>28.69</v>
      </c>
      <c r="O30" s="42">
        <f>M30-N30</f>
        <v>121.31</v>
      </c>
      <c r="P30" s="37">
        <f>O30/$V$11*100</f>
        <v>94.26528867821898</v>
      </c>
      <c r="Q30" s="38">
        <f>(RANK(P30,$P$16:$P$37))</f>
        <v>7</v>
      </c>
      <c r="R30" s="43">
        <f>E30+K30+P30</f>
        <v>182.5746411962046</v>
      </c>
      <c r="S30" s="38">
        <f>F30+L30+Q30</f>
        <v>36</v>
      </c>
      <c r="W30" s="80">
        <v>15</v>
      </c>
    </row>
    <row r="31" spans="1:23" ht="15" customHeight="1" thickBot="1">
      <c r="A31" s="35">
        <v>16</v>
      </c>
      <c r="B31" s="39" t="s">
        <v>50</v>
      </c>
      <c r="C31" s="39"/>
      <c r="D31" s="36">
        <v>81</v>
      </c>
      <c r="E31" s="37">
        <f>D31/$T$11*100</f>
        <v>58.27338129496403</v>
      </c>
      <c r="F31" s="38">
        <f>(RANK(E31,$E$16:$E$37))</f>
        <v>17</v>
      </c>
      <c r="G31" s="36">
        <v>1</v>
      </c>
      <c r="H31" s="36">
        <v>3</v>
      </c>
      <c r="I31" s="36">
        <v>6</v>
      </c>
      <c r="J31" s="36">
        <f>(10*G31)+(5*H31)</f>
        <v>25</v>
      </c>
      <c r="K31" s="40">
        <f>J31/$U$11*100</f>
        <v>41.66666666666667</v>
      </c>
      <c r="L31" s="38">
        <f>(RANK(K31,$K$16:$K$37))</f>
        <v>11</v>
      </c>
      <c r="M31" s="36">
        <v>100</v>
      </c>
      <c r="N31" s="36">
        <v>36.9</v>
      </c>
      <c r="O31" s="42">
        <f>M31-N31</f>
        <v>63.1</v>
      </c>
      <c r="P31" s="37">
        <f>O31/$V$11*100</f>
        <v>49.03255886238247</v>
      </c>
      <c r="Q31" s="38">
        <f>(RANK(P31,$P$16:$P$37))</f>
        <v>19</v>
      </c>
      <c r="R31" s="43">
        <f>E31+K31+P31</f>
        <v>148.97260682401318</v>
      </c>
      <c r="S31" s="38">
        <f>F31+L31+Q31</f>
        <v>47</v>
      </c>
      <c r="W31" s="80">
        <v>16</v>
      </c>
    </row>
    <row r="32" spans="1:23" ht="15" customHeight="1" thickBot="1">
      <c r="A32" s="35">
        <v>17</v>
      </c>
      <c r="B32" s="39" t="s">
        <v>51</v>
      </c>
      <c r="C32" s="39"/>
      <c r="D32" s="36">
        <v>79</v>
      </c>
      <c r="E32" s="37">
        <f>D32/$T$11*100</f>
        <v>56.83453237410072</v>
      </c>
      <c r="F32" s="38">
        <f>(RANK(E32,$E$16:$E$37))</f>
        <v>18</v>
      </c>
      <c r="G32" s="36"/>
      <c r="H32" s="36">
        <v>3</v>
      </c>
      <c r="I32" s="36">
        <v>7</v>
      </c>
      <c r="J32" s="36">
        <f>(10*G32)+(5*H32)</f>
        <v>15</v>
      </c>
      <c r="K32" s="40">
        <f>J32/$U$11*100</f>
        <v>25</v>
      </c>
      <c r="L32" s="38">
        <f>(RANK(K32,$K$16:$K$37))</f>
        <v>14</v>
      </c>
      <c r="M32" s="36">
        <v>90</v>
      </c>
      <c r="N32" s="36">
        <v>19.3</v>
      </c>
      <c r="O32" s="42">
        <f>M32-N32</f>
        <v>70.7</v>
      </c>
      <c r="P32" s="37">
        <f>O32/$V$11*100</f>
        <v>54.938223638200334</v>
      </c>
      <c r="Q32" s="38">
        <f>(RANK(P32,$P$16:$P$37))</f>
        <v>18</v>
      </c>
      <c r="R32" s="43">
        <f>E32+K32+P32</f>
        <v>136.77275601230104</v>
      </c>
      <c r="S32" s="38">
        <f>F32+L32+Q32</f>
        <v>50</v>
      </c>
      <c r="W32" s="80">
        <v>17</v>
      </c>
    </row>
    <row r="33" spans="1:23" ht="15" customHeight="1" thickBot="1">
      <c r="A33" s="35">
        <v>18</v>
      </c>
      <c r="B33" s="39" t="s">
        <v>54</v>
      </c>
      <c r="C33" s="39"/>
      <c r="D33" s="36">
        <v>65</v>
      </c>
      <c r="E33" s="37">
        <f>D33/$T$11*100</f>
        <v>46.76258992805755</v>
      </c>
      <c r="F33" s="38">
        <f>(RANK(E33,$E$16:$E$37))</f>
        <v>20</v>
      </c>
      <c r="G33" s="36"/>
      <c r="H33" s="36"/>
      <c r="I33" s="36"/>
      <c r="J33" s="36">
        <f>(10*G33)+(5*H33)</f>
        <v>0</v>
      </c>
      <c r="K33" s="40">
        <f>J33/$U$11*100</f>
        <v>0</v>
      </c>
      <c r="L33" s="38">
        <f>(RANK(K33,$K$16:$K$37))</f>
        <v>18</v>
      </c>
      <c r="M33" s="36">
        <v>150</v>
      </c>
      <c r="N33" s="36">
        <v>43.09</v>
      </c>
      <c r="O33" s="42">
        <f>M33-N33</f>
        <v>106.91</v>
      </c>
      <c r="P33" s="37">
        <f>O33/$V$11*100</f>
        <v>83.07560805035357</v>
      </c>
      <c r="Q33" s="38">
        <f>(RANK(P33,$P$16:$P$37))</f>
        <v>14</v>
      </c>
      <c r="R33" s="43">
        <f>E33+K33+P33</f>
        <v>129.83819797841113</v>
      </c>
      <c r="S33" s="38">
        <f>F33+L33+Q33</f>
        <v>52</v>
      </c>
      <c r="W33" s="80">
        <v>18</v>
      </c>
    </row>
    <row r="34" spans="1:23" ht="15" customHeight="1" thickBot="1">
      <c r="A34" s="35">
        <v>19</v>
      </c>
      <c r="B34" s="39" t="s">
        <v>52</v>
      </c>
      <c r="C34" s="39"/>
      <c r="D34" s="36">
        <v>15</v>
      </c>
      <c r="E34" s="37">
        <f>D34/$T$11*100</f>
        <v>10.79136690647482</v>
      </c>
      <c r="F34" s="38">
        <f>(RANK(E34,$E$16:$E$37))</f>
        <v>22</v>
      </c>
      <c r="G34" s="36"/>
      <c r="H34" s="36"/>
      <c r="I34" s="36"/>
      <c r="J34" s="36">
        <f>(10*G34)+(5*H34)</f>
        <v>0</v>
      </c>
      <c r="K34" s="40">
        <f>J34/$U$11*100</f>
        <v>0</v>
      </c>
      <c r="L34" s="38">
        <f>(RANK(K34,$K$16:$K$37))</f>
        <v>18</v>
      </c>
      <c r="M34" s="36">
        <v>150</v>
      </c>
      <c r="N34" s="36">
        <v>54.94</v>
      </c>
      <c r="O34" s="42">
        <f>M34-N34</f>
        <v>95.06</v>
      </c>
      <c r="P34" s="37">
        <f>O34/$V$11*100</f>
        <v>73.86743336700599</v>
      </c>
      <c r="Q34" s="38">
        <f>(RANK(P34,$P$16:$P$37))</f>
        <v>17</v>
      </c>
      <c r="R34" s="43">
        <f>E34+K34+P34</f>
        <v>84.65880027348081</v>
      </c>
      <c r="S34" s="38">
        <f>F34+L34+Q34</f>
        <v>57</v>
      </c>
      <c r="W34" s="80">
        <v>19</v>
      </c>
    </row>
    <row r="35" spans="1:23" ht="15" customHeight="1" thickBot="1">
      <c r="A35" s="35">
        <v>20</v>
      </c>
      <c r="B35" s="39" t="s">
        <v>47</v>
      </c>
      <c r="C35" s="39"/>
      <c r="D35" s="36">
        <v>106</v>
      </c>
      <c r="E35" s="37">
        <f>D35/$T$11*100</f>
        <v>76.2589928057554</v>
      </c>
      <c r="F35" s="38">
        <f>(RANK(E35,$E$16:$E$37))</f>
        <v>11</v>
      </c>
      <c r="G35" s="36"/>
      <c r="H35" s="36"/>
      <c r="I35" s="36"/>
      <c r="J35" s="36">
        <f>(10*G35)+(5*H35)</f>
        <v>0</v>
      </c>
      <c r="K35" s="40">
        <f>J35/$U$11*100</f>
        <v>0</v>
      </c>
      <c r="L35" s="38">
        <f>(RANK(K35,$K$16:$K$37))</f>
        <v>18</v>
      </c>
      <c r="M35" s="36"/>
      <c r="N35" s="36"/>
      <c r="O35" s="42">
        <f>M35-N35</f>
        <v>0</v>
      </c>
      <c r="P35" s="37">
        <f>O35/$V$11*100</f>
        <v>0</v>
      </c>
      <c r="Q35" s="38">
        <f>(RANK(P35,$P$16:$P$37))</f>
        <v>21</v>
      </c>
      <c r="R35" s="43">
        <f>E35+K35+P35</f>
        <v>76.2589928057554</v>
      </c>
      <c r="S35" s="38">
        <f>F35+L35+Q35</f>
        <v>50</v>
      </c>
      <c r="W35" s="80">
        <v>20</v>
      </c>
    </row>
    <row r="36" spans="1:23" ht="15" customHeight="1" thickBot="1">
      <c r="A36" s="35">
        <v>21</v>
      </c>
      <c r="B36" s="39" t="s">
        <v>53</v>
      </c>
      <c r="C36" s="39"/>
      <c r="D36" s="36">
        <v>56</v>
      </c>
      <c r="E36" s="37">
        <f>D36/$T$11*100</f>
        <v>40.28776978417266</v>
      </c>
      <c r="F36" s="38">
        <f>(RANK(E36,$E$16:$E$37))</f>
        <v>21</v>
      </c>
      <c r="G36" s="36"/>
      <c r="H36" s="36"/>
      <c r="I36" s="36"/>
      <c r="J36" s="36">
        <f>(10*G36)+(5*H36)</f>
        <v>0</v>
      </c>
      <c r="K36" s="40">
        <f>J36/$U$11*100</f>
        <v>0</v>
      </c>
      <c r="L36" s="38">
        <f>(RANK(K36,$K$16:$K$37))</f>
        <v>18</v>
      </c>
      <c r="M36" s="36">
        <v>120</v>
      </c>
      <c r="N36" s="36">
        <v>86.57</v>
      </c>
      <c r="O36" s="42">
        <f>M36-N36</f>
        <v>33.43000000000001</v>
      </c>
      <c r="P36" s="37">
        <f>O36/$V$11*100</f>
        <v>25.977154402051443</v>
      </c>
      <c r="Q36" s="38">
        <f>(RANK(P36,$P$16:$P$37))</f>
        <v>20</v>
      </c>
      <c r="R36" s="43">
        <f>E36+K36+P36</f>
        <v>66.2649241862241</v>
      </c>
      <c r="S36" s="38">
        <f>F36+L36+Q36</f>
        <v>59</v>
      </c>
      <c r="W36" s="80">
        <v>21</v>
      </c>
    </row>
    <row r="37" spans="1:23" ht="15" customHeight="1" thickBot="1">
      <c r="A37" s="72">
        <v>22</v>
      </c>
      <c r="B37" s="73" t="s">
        <v>38</v>
      </c>
      <c r="C37" s="73"/>
      <c r="D37" s="74">
        <v>67</v>
      </c>
      <c r="E37" s="75">
        <f>D37/$T$11*100</f>
        <v>48.201438848920866</v>
      </c>
      <c r="F37" s="76">
        <f>(RANK(E37,$E$16:$E$37))</f>
        <v>19</v>
      </c>
      <c r="G37" s="74"/>
      <c r="H37" s="74"/>
      <c r="I37" s="74"/>
      <c r="J37" s="74">
        <f>(10*G37)+(5*H37)</f>
        <v>0</v>
      </c>
      <c r="K37" s="77">
        <f>J37/$U$11*100</f>
        <v>0</v>
      </c>
      <c r="L37" s="76">
        <f>(RANK(K37,$K$16:$K$37))</f>
        <v>18</v>
      </c>
      <c r="M37" s="74"/>
      <c r="N37" s="74"/>
      <c r="O37" s="78">
        <f>M37-N37</f>
        <v>0</v>
      </c>
      <c r="P37" s="75">
        <f>O37/$V$11*100</f>
        <v>0</v>
      </c>
      <c r="Q37" s="76">
        <f>(RANK(P37,$P$16:$P$37))</f>
        <v>21</v>
      </c>
      <c r="R37" s="79">
        <f>E37+K37+P37</f>
        <v>48.201438848920866</v>
      </c>
      <c r="S37" s="76">
        <f>F37+L37+Q37</f>
        <v>58</v>
      </c>
      <c r="W37" s="80">
        <v>22</v>
      </c>
    </row>
  </sheetData>
  <sheetProtection/>
  <mergeCells count="8">
    <mergeCell ref="D14:E14"/>
    <mergeCell ref="B1:R1"/>
    <mergeCell ref="M14:P14"/>
    <mergeCell ref="A14:A15"/>
    <mergeCell ref="F14:F15"/>
    <mergeCell ref="Q14:Q15"/>
    <mergeCell ref="L14:L15"/>
    <mergeCell ref="G14:K1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2011-10-15T11:14:36Z</cp:lastPrinted>
  <dcterms:created xsi:type="dcterms:W3CDTF">2009-05-05T19:12:10Z</dcterms:created>
  <dcterms:modified xsi:type="dcterms:W3CDTF">2012-12-29T14:04:16Z</dcterms:modified>
  <cp:category/>
  <cp:version/>
  <cp:contentType/>
  <cp:contentStatus/>
</cp:coreProperties>
</file>