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12660" activeTab="0"/>
  </bookViews>
  <sheets>
    <sheet name="Poslední rána 29. 12. 2018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<sst xmlns="http://schemas.openxmlformats.org/spreadsheetml/2006/main" count="53" uniqueCount="49">
  <si>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</si>
  <si>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</si>
  <si>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</si>
  <si>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</si>
  <si>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</si>
  <si>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</si>
  <si>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</si>
  <si>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</si>
  <si>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</si>
  <si>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</si>
  <si>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</si>
  <si>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</si>
  <si>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</si>
  <si>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</si>
  <si>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</si>
  <si>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</si>
  <si>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</si>
  <si>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</si>
  <si>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</si>
  <si>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</si>
  <si>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</si>
  <si>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body</t>
  </si>
  <si>
    <t>Prepletaný Jan</t>
  </si>
  <si>
    <t>suma</t>
  </si>
  <si>
    <t>brokovnice</t>
  </si>
  <si>
    <t>max Pu</t>
  </si>
  <si>
    <t>Hrádek Martin</t>
  </si>
  <si>
    <t>Poř.</t>
  </si>
  <si>
    <t>Kysela Miloš</t>
  </si>
  <si>
    <t>Puška</t>
  </si>
  <si>
    <t>Pistole</t>
  </si>
  <si>
    <t>Punčochář Jaromír</t>
  </si>
  <si>
    <t>Poslední rána 2015</t>
  </si>
  <si>
    <t>středa, 30.12. 2015</t>
  </si>
  <si>
    <t>součet umístění z každé disciplíny</t>
  </si>
  <si>
    <t>Jirásek Petr</t>
  </si>
  <si>
    <t>pořadí</t>
  </si>
  <si>
    <t>Chaloupecký Pavel</t>
  </si>
  <si>
    <t>Chaloupecká Anna</t>
  </si>
  <si>
    <t>Černý Václav</t>
  </si>
  <si>
    <t>Černý Majda</t>
  </si>
  <si>
    <t>Liška Jaroslav</t>
  </si>
  <si>
    <t>Vodička Luděk</t>
  </si>
  <si>
    <t>Pojer Lubomír</t>
  </si>
  <si>
    <t>Dejdar Josef</t>
  </si>
  <si>
    <t>Špička Jan</t>
  </si>
  <si>
    <t>pom</t>
  </si>
  <si>
    <t>soucet</t>
  </si>
  <si>
    <t>pořaqdí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</si>
</sst>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8" borderId="23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/>
    </xf>
    <xf numFmtId="1" fontId="7" fillId="0" borderId="31" xfId="0" applyNumberFormat="1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169" fontId="7" fillId="0" borderId="3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1" fontId="7" fillId="0" borderId="36" xfId="0" applyNumberFormat="1" applyFont="1" applyBorder="1" applyAlignment="1">
      <alignment horizontal="center" vertical="center"/>
    </xf>
    <xf numFmtId="169" fontId="7" fillId="0" borderId="37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7" fillId="37" borderId="30" xfId="0" applyFont="1" applyFill="1" applyBorder="1" applyAlignment="1" applyProtection="1">
      <alignment horizontal="center"/>
      <protection locked="0"/>
    </xf>
    <xf numFmtId="0" fontId="7" fillId="37" borderId="23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7" borderId="26" xfId="0" applyFont="1" applyFill="1" applyBorder="1" applyAlignment="1" applyProtection="1">
      <alignment horizontal="center"/>
      <protection locked="0"/>
    </xf>
    <xf numFmtId="0" fontId="7" fillId="37" borderId="41" xfId="0" applyFont="1" applyFill="1" applyBorder="1" applyAlignment="1" applyProtection="1">
      <alignment horizontal="center"/>
      <protection locked="0"/>
    </xf>
    <xf numFmtId="0" fontId="7" fillId="36" borderId="26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pane xSplit="2" ySplit="15" topLeftCell="D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7" sqref="B17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24.140625" style="0" hidden="1" customWidth="1"/>
    <col min="4" max="4" width="6.7109375" style="13" customWidth="1"/>
    <col min="5" max="5" width="6.57421875" style="13" customWidth="1"/>
    <col min="6" max="6" width="6.57421875" style="13" hidden="1" customWidth="1"/>
    <col min="7" max="7" width="6.421875" style="13" customWidth="1"/>
    <col min="8" max="9" width="3.28125" style="13" customWidth="1"/>
    <col min="10" max="10" width="6.7109375" style="13" customWidth="1"/>
    <col min="11" max="11" width="8.28125" style="13" customWidth="1"/>
    <col min="12" max="12" width="5.57421875" style="13" customWidth="1"/>
    <col min="13" max="13" width="6.8515625" style="13" customWidth="1"/>
    <col min="14" max="14" width="9.57421875" style="13" customWidth="1"/>
    <col min="15" max="15" width="5.7109375" style="13" customWidth="1"/>
    <col min="16" max="16" width="7.8515625" style="0" hidden="1" customWidth="1"/>
    <col min="17" max="17" width="9.7109375" style="0" customWidth="1"/>
  </cols>
  <sheetData>
    <row r="1" spans="2:17" ht="27" customHeight="1" thickBot="1"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26"/>
    </row>
    <row r="2" spans="2:17" ht="12.75" hidden="1">
      <c r="B2" s="1" t="s">
        <v>1</v>
      </c>
      <c r="C2" s="41" t="s">
        <v>32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15"/>
    </row>
    <row r="3" spans="2:17" ht="15" hidden="1">
      <c r="B3" s="2" t="s">
        <v>2</v>
      </c>
      <c r="C3" s="8" t="s">
        <v>14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7"/>
    </row>
    <row r="4" spans="2:17" ht="15" hidden="1">
      <c r="B4" s="1" t="s">
        <v>3</v>
      </c>
      <c r="C4" s="10" t="s">
        <v>33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27"/>
    </row>
    <row r="5" spans="2:17" ht="15" hidden="1">
      <c r="B5" s="2" t="s">
        <v>4</v>
      </c>
      <c r="C5" s="3" t="s">
        <v>20</v>
      </c>
      <c r="D5" s="3"/>
      <c r="E5" s="14"/>
      <c r="F5" s="14"/>
      <c r="G5" s="9"/>
      <c r="H5" s="9"/>
      <c r="I5" s="9"/>
      <c r="J5" s="9"/>
      <c r="K5" s="9"/>
      <c r="L5" s="9"/>
      <c r="M5" s="9"/>
      <c r="N5" s="9"/>
      <c r="O5" s="9"/>
      <c r="Q5" s="27"/>
    </row>
    <row r="6" spans="2:17" ht="15" hidden="1">
      <c r="B6" s="1" t="s">
        <v>5</v>
      </c>
      <c r="C6" s="3" t="s">
        <v>34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7"/>
    </row>
    <row r="7" spans="2:17" ht="15" hidden="1">
      <c r="B7" s="2" t="s">
        <v>6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27"/>
    </row>
    <row r="8" spans="2:17" ht="15" hidden="1">
      <c r="B8" s="1" t="s">
        <v>7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27"/>
    </row>
    <row r="9" spans="2:17" ht="15" hidden="1">
      <c r="B9" s="2" t="s">
        <v>8</v>
      </c>
      <c r="C9" s="5">
        <v>0</v>
      </c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27"/>
    </row>
    <row r="10" spans="2:18" ht="15" hidden="1">
      <c r="B10" s="1" t="s">
        <v>9</v>
      </c>
      <c r="C10" s="7">
        <v>0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27"/>
      <c r="R10" t="s">
        <v>25</v>
      </c>
    </row>
    <row r="11" spans="2:18" ht="15" hidden="1">
      <c r="B11" s="2" t="s">
        <v>10</v>
      </c>
      <c r="C11" s="8" t="s">
        <v>15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27"/>
      <c r="R11">
        <f>(LARGE((N16:N31),1))</f>
        <v>64.16</v>
      </c>
    </row>
    <row r="12" spans="2:17" ht="15.75" hidden="1" thickBot="1">
      <c r="B12" s="6" t="s">
        <v>11</v>
      </c>
      <c r="C12" s="11" t="s">
        <v>13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27"/>
    </row>
    <row r="13" ht="13.5" thickBot="1">
      <c r="O13" s="22"/>
    </row>
    <row r="14" spans="1:17" ht="12.75">
      <c r="A14" s="58" t="s">
        <v>16</v>
      </c>
      <c r="B14" s="16"/>
      <c r="C14" s="36"/>
      <c r="D14" s="51" t="s">
        <v>30</v>
      </c>
      <c r="E14" s="52"/>
      <c r="F14" s="43"/>
      <c r="G14" s="60" t="s">
        <v>27</v>
      </c>
      <c r="H14" s="66" t="s">
        <v>24</v>
      </c>
      <c r="I14" s="67"/>
      <c r="J14" s="67"/>
      <c r="K14" s="64" t="s">
        <v>27</v>
      </c>
      <c r="L14" s="56" t="s">
        <v>29</v>
      </c>
      <c r="M14" s="57"/>
      <c r="N14" s="57"/>
      <c r="O14" s="62" t="s">
        <v>27</v>
      </c>
      <c r="P14" s="24" t="s">
        <v>47</v>
      </c>
      <c r="Q14" s="28" t="s">
        <v>36</v>
      </c>
    </row>
    <row r="15" spans="1:17" ht="12.75" customHeight="1" thickBot="1">
      <c r="A15" s="59"/>
      <c r="B15" s="17" t="s">
        <v>17</v>
      </c>
      <c r="C15" s="17"/>
      <c r="D15" s="18" t="s">
        <v>23</v>
      </c>
      <c r="E15" s="19">
        <v>10</v>
      </c>
      <c r="F15" s="44" t="s">
        <v>46</v>
      </c>
      <c r="G15" s="61"/>
      <c r="H15" s="20">
        <v>10</v>
      </c>
      <c r="I15" s="23">
        <v>0</v>
      </c>
      <c r="J15" s="23" t="s">
        <v>23</v>
      </c>
      <c r="K15" s="65"/>
      <c r="L15" s="21" t="s">
        <v>21</v>
      </c>
      <c r="M15" s="21" t="s">
        <v>18</v>
      </c>
      <c r="N15" s="21" t="s">
        <v>19</v>
      </c>
      <c r="O15" s="63"/>
      <c r="P15" s="25" t="s">
        <v>48</v>
      </c>
      <c r="Q15" s="29" t="s">
        <v>12</v>
      </c>
    </row>
    <row r="16" spans="1:17" ht="15" customHeight="1" thickBot="1">
      <c r="A16" s="31">
        <v>1</v>
      </c>
      <c r="B16" s="34" t="s">
        <v>22</v>
      </c>
      <c r="C16" s="34"/>
      <c r="D16" s="32">
        <v>275</v>
      </c>
      <c r="E16" s="42">
        <v>0</v>
      </c>
      <c r="F16" s="45">
        <f>D16+E16/10</f>
        <v>275</v>
      </c>
      <c r="G16" s="33">
        <f aca="true" t="shared" si="0" ref="G16:G30">IF(D16&gt;0,(RANK(F16,$F$16:$F$31)),"")</f>
        <v>3</v>
      </c>
      <c r="H16" s="32">
        <v>5</v>
      </c>
      <c r="I16" s="32">
        <f aca="true" t="shared" si="1" ref="I16:I30">10-H16</f>
        <v>5</v>
      </c>
      <c r="J16" s="32">
        <f aca="true" t="shared" si="2" ref="J16:J30">(10*H16)</f>
        <v>50</v>
      </c>
      <c r="K16" s="33">
        <v>5</v>
      </c>
      <c r="L16" s="32">
        <v>80</v>
      </c>
      <c r="M16" s="32">
        <v>25.43</v>
      </c>
      <c r="N16" s="35">
        <f aca="true" t="shared" si="3" ref="N16:N30">IF(L16-M16&gt;0,L16-M16,0)</f>
        <v>54.57</v>
      </c>
      <c r="O16" s="33">
        <f aca="true" t="shared" si="4" ref="O16:O30">IF(L16&gt;0,(RANK(N16,$N$16:$N$31)),"")</f>
        <v>6</v>
      </c>
      <c r="P16" s="46">
        <f>100-(G16+K16+O16)</f>
        <v>86</v>
      </c>
      <c r="Q16" s="33">
        <f>(RANK(P16,$P$16:$P$30))</f>
        <v>3</v>
      </c>
    </row>
    <row r="17" spans="1:17" ht="15" customHeight="1" thickBot="1">
      <c r="A17" s="31">
        <v>2</v>
      </c>
      <c r="B17" s="34" t="s">
        <v>13</v>
      </c>
      <c r="C17" s="34"/>
      <c r="D17" s="32">
        <v>259</v>
      </c>
      <c r="E17" s="42">
        <v>4</v>
      </c>
      <c r="F17" s="45">
        <f>D17+E17/10</f>
        <v>259.4</v>
      </c>
      <c r="G17" s="33">
        <f t="shared" si="0"/>
        <v>7</v>
      </c>
      <c r="H17" s="32">
        <v>8</v>
      </c>
      <c r="I17" s="32">
        <f t="shared" si="1"/>
        <v>2</v>
      </c>
      <c r="J17" s="32">
        <f t="shared" si="2"/>
        <v>80</v>
      </c>
      <c r="K17" s="33">
        <v>2</v>
      </c>
      <c r="L17" s="32">
        <v>94</v>
      </c>
      <c r="M17" s="32">
        <v>39.04</v>
      </c>
      <c r="N17" s="35">
        <f t="shared" si="3"/>
        <v>54.96</v>
      </c>
      <c r="O17" s="33">
        <f t="shared" si="4"/>
        <v>5</v>
      </c>
      <c r="P17" s="46">
        <f aca="true" t="shared" si="5" ref="P17:P30">100-(G17+K17+O17)</f>
        <v>86</v>
      </c>
      <c r="Q17" s="33">
        <f aca="true" t="shared" si="6" ref="Q17:Q30">(RANK(P17,$P$16:$P$30))</f>
        <v>3</v>
      </c>
    </row>
    <row r="18" spans="1:17" ht="15" customHeight="1" thickBot="1">
      <c r="A18" s="31">
        <v>3</v>
      </c>
      <c r="B18" s="34" t="s">
        <v>37</v>
      </c>
      <c r="C18" s="34"/>
      <c r="D18" s="32">
        <v>254</v>
      </c>
      <c r="E18" s="42">
        <v>0</v>
      </c>
      <c r="F18" s="45">
        <f aca="true" t="shared" si="7" ref="F18:F30">D18+E18/10</f>
        <v>254</v>
      </c>
      <c r="G18" s="33">
        <f t="shared" si="0"/>
        <v>10</v>
      </c>
      <c r="H18" s="32">
        <v>6</v>
      </c>
      <c r="I18" s="32">
        <f t="shared" si="1"/>
        <v>4</v>
      </c>
      <c r="J18" s="32">
        <f t="shared" si="2"/>
        <v>60</v>
      </c>
      <c r="K18" s="33">
        <v>4</v>
      </c>
      <c r="L18" s="32">
        <v>89</v>
      </c>
      <c r="M18" s="32">
        <v>35.37</v>
      </c>
      <c r="N18" s="35">
        <f t="shared" si="3"/>
        <v>53.63</v>
      </c>
      <c r="O18" s="33">
        <f t="shared" si="4"/>
        <v>7</v>
      </c>
      <c r="P18" s="46">
        <f t="shared" si="5"/>
        <v>79</v>
      </c>
      <c r="Q18" s="33">
        <f t="shared" si="6"/>
        <v>8</v>
      </c>
    </row>
    <row r="19" spans="1:17" ht="15" customHeight="1" thickBot="1">
      <c r="A19" s="31">
        <v>4</v>
      </c>
      <c r="B19" s="34" t="s">
        <v>31</v>
      </c>
      <c r="C19" s="34"/>
      <c r="D19" s="32">
        <v>259</v>
      </c>
      <c r="E19" s="42">
        <v>6</v>
      </c>
      <c r="F19" s="45">
        <f t="shared" si="7"/>
        <v>259.6</v>
      </c>
      <c r="G19" s="33">
        <f t="shared" si="0"/>
        <v>6</v>
      </c>
      <c r="H19" s="32">
        <v>6</v>
      </c>
      <c r="I19" s="32">
        <f t="shared" si="1"/>
        <v>4</v>
      </c>
      <c r="J19" s="32">
        <f t="shared" si="2"/>
        <v>60</v>
      </c>
      <c r="K19" s="33">
        <v>4</v>
      </c>
      <c r="L19" s="32">
        <v>84</v>
      </c>
      <c r="M19" s="32">
        <v>47.24</v>
      </c>
      <c r="N19" s="35">
        <f t="shared" si="3"/>
        <v>36.76</v>
      </c>
      <c r="O19" s="33">
        <f t="shared" si="4"/>
        <v>11</v>
      </c>
      <c r="P19" s="46">
        <f t="shared" si="5"/>
        <v>79</v>
      </c>
      <c r="Q19" s="33">
        <f t="shared" si="6"/>
        <v>8</v>
      </c>
    </row>
    <row r="20" spans="1:17" ht="15" customHeight="1" thickBot="1">
      <c r="A20" s="31">
        <v>5</v>
      </c>
      <c r="B20" s="34" t="s">
        <v>38</v>
      </c>
      <c r="C20" s="34"/>
      <c r="D20" s="32">
        <v>255</v>
      </c>
      <c r="E20" s="42">
        <v>0</v>
      </c>
      <c r="F20" s="45">
        <f t="shared" si="7"/>
        <v>255</v>
      </c>
      <c r="G20" s="33">
        <f t="shared" si="0"/>
        <v>9</v>
      </c>
      <c r="H20" s="32">
        <v>2</v>
      </c>
      <c r="I20" s="32">
        <f t="shared" si="1"/>
        <v>8</v>
      </c>
      <c r="J20" s="32">
        <f t="shared" si="2"/>
        <v>20</v>
      </c>
      <c r="K20" s="33">
        <v>7</v>
      </c>
      <c r="L20" s="32">
        <v>93</v>
      </c>
      <c r="M20" s="32">
        <v>53.96</v>
      </c>
      <c r="N20" s="35">
        <f t="shared" si="3"/>
        <v>39.04</v>
      </c>
      <c r="O20" s="33">
        <f t="shared" si="4"/>
        <v>9</v>
      </c>
      <c r="P20" s="46">
        <f t="shared" si="5"/>
        <v>75</v>
      </c>
      <c r="Q20" s="33">
        <f t="shared" si="6"/>
        <v>12</v>
      </c>
    </row>
    <row r="21" spans="1:17" ht="15" customHeight="1" thickBot="1">
      <c r="A21" s="31">
        <v>6</v>
      </c>
      <c r="B21" s="34" t="s">
        <v>43</v>
      </c>
      <c r="C21" s="34"/>
      <c r="D21" s="32">
        <v>156</v>
      </c>
      <c r="E21" s="42">
        <v>0</v>
      </c>
      <c r="F21" s="45">
        <f t="shared" si="7"/>
        <v>156</v>
      </c>
      <c r="G21" s="33">
        <f t="shared" si="0"/>
        <v>15</v>
      </c>
      <c r="H21" s="32">
        <v>2</v>
      </c>
      <c r="I21" s="32">
        <f t="shared" si="1"/>
        <v>8</v>
      </c>
      <c r="J21" s="32">
        <f t="shared" si="2"/>
        <v>20</v>
      </c>
      <c r="K21" s="33">
        <v>7</v>
      </c>
      <c r="L21" s="32">
        <v>72</v>
      </c>
      <c r="M21" s="32">
        <v>33.45</v>
      </c>
      <c r="N21" s="35">
        <f t="shared" si="3"/>
        <v>38.55</v>
      </c>
      <c r="O21" s="33">
        <f t="shared" si="4"/>
        <v>10</v>
      </c>
      <c r="P21" s="46">
        <f t="shared" si="5"/>
        <v>68</v>
      </c>
      <c r="Q21" s="33">
        <f t="shared" si="6"/>
        <v>15</v>
      </c>
    </row>
    <row r="22" spans="1:17" ht="15" customHeight="1" thickBot="1">
      <c r="A22" s="31">
        <v>7</v>
      </c>
      <c r="B22" s="34" t="s">
        <v>26</v>
      </c>
      <c r="C22" s="34"/>
      <c r="D22" s="32">
        <v>278</v>
      </c>
      <c r="E22" s="42">
        <v>0</v>
      </c>
      <c r="F22" s="45">
        <f t="shared" si="7"/>
        <v>278</v>
      </c>
      <c r="G22" s="33">
        <f t="shared" si="0"/>
        <v>1</v>
      </c>
      <c r="H22" s="32">
        <v>9</v>
      </c>
      <c r="I22" s="32">
        <f t="shared" si="1"/>
        <v>1</v>
      </c>
      <c r="J22" s="32">
        <f t="shared" si="2"/>
        <v>90</v>
      </c>
      <c r="K22" s="33">
        <v>1</v>
      </c>
      <c r="L22" s="32">
        <v>73</v>
      </c>
      <c r="M22" s="32">
        <v>59.83</v>
      </c>
      <c r="N22" s="35">
        <f t="shared" si="3"/>
        <v>13.170000000000002</v>
      </c>
      <c r="O22" s="33">
        <f t="shared" si="4"/>
        <v>15</v>
      </c>
      <c r="P22" s="46">
        <f t="shared" si="5"/>
        <v>83</v>
      </c>
      <c r="Q22" s="33">
        <f t="shared" si="6"/>
        <v>5</v>
      </c>
    </row>
    <row r="23" spans="1:17" ht="15" customHeight="1" thickBot="1">
      <c r="A23" s="31">
        <v>8</v>
      </c>
      <c r="B23" s="34" t="s">
        <v>44</v>
      </c>
      <c r="C23" s="34"/>
      <c r="D23" s="32">
        <v>272</v>
      </c>
      <c r="E23" s="42">
        <v>9</v>
      </c>
      <c r="F23" s="45">
        <f t="shared" si="7"/>
        <v>272.9</v>
      </c>
      <c r="G23" s="33">
        <f t="shared" si="0"/>
        <v>4</v>
      </c>
      <c r="H23" s="32">
        <v>6</v>
      </c>
      <c r="I23" s="32">
        <f t="shared" si="1"/>
        <v>4</v>
      </c>
      <c r="J23" s="32">
        <f t="shared" si="2"/>
        <v>60</v>
      </c>
      <c r="K23" s="33">
        <v>4</v>
      </c>
      <c r="L23" s="32">
        <v>86</v>
      </c>
      <c r="M23" s="32">
        <v>58.55</v>
      </c>
      <c r="N23" s="35">
        <f t="shared" si="3"/>
        <v>27.450000000000003</v>
      </c>
      <c r="O23" s="33">
        <f t="shared" si="4"/>
        <v>12</v>
      </c>
      <c r="P23" s="46">
        <f t="shared" si="5"/>
        <v>80</v>
      </c>
      <c r="Q23" s="33">
        <f t="shared" si="6"/>
        <v>6</v>
      </c>
    </row>
    <row r="24" spans="1:17" ht="15" customHeight="1" thickBot="1">
      <c r="A24" s="31">
        <v>10</v>
      </c>
      <c r="B24" s="34" t="s">
        <v>41</v>
      </c>
      <c r="C24" s="34"/>
      <c r="D24" s="32">
        <v>204</v>
      </c>
      <c r="E24" s="42">
        <v>0</v>
      </c>
      <c r="F24" s="45">
        <f t="shared" si="7"/>
        <v>204</v>
      </c>
      <c r="G24" s="33">
        <f t="shared" si="0"/>
        <v>11</v>
      </c>
      <c r="H24" s="32">
        <v>3</v>
      </c>
      <c r="I24" s="32">
        <f t="shared" si="1"/>
        <v>7</v>
      </c>
      <c r="J24" s="32">
        <f t="shared" si="2"/>
        <v>30</v>
      </c>
      <c r="K24" s="33">
        <v>6</v>
      </c>
      <c r="L24" s="32">
        <v>87</v>
      </c>
      <c r="M24" s="32">
        <v>45.28</v>
      </c>
      <c r="N24" s="35">
        <f t="shared" si="3"/>
        <v>41.72</v>
      </c>
      <c r="O24" s="33">
        <f t="shared" si="4"/>
        <v>8</v>
      </c>
      <c r="P24" s="46">
        <f t="shared" si="5"/>
        <v>75</v>
      </c>
      <c r="Q24" s="33">
        <f t="shared" si="6"/>
        <v>12</v>
      </c>
    </row>
    <row r="25" spans="1:17" ht="15" customHeight="1" thickBot="1">
      <c r="A25" s="31">
        <v>11</v>
      </c>
      <c r="B25" s="34" t="s">
        <v>42</v>
      </c>
      <c r="C25" s="34"/>
      <c r="D25" s="32">
        <v>257</v>
      </c>
      <c r="E25" s="42">
        <v>0</v>
      </c>
      <c r="F25" s="45">
        <f t="shared" si="7"/>
        <v>257</v>
      </c>
      <c r="G25" s="33">
        <f t="shared" si="0"/>
        <v>8</v>
      </c>
      <c r="H25" s="32">
        <v>7</v>
      </c>
      <c r="I25" s="32">
        <f t="shared" si="1"/>
        <v>3</v>
      </c>
      <c r="J25" s="32">
        <f t="shared" si="2"/>
        <v>70</v>
      </c>
      <c r="K25" s="33">
        <v>3</v>
      </c>
      <c r="L25" s="32">
        <v>93</v>
      </c>
      <c r="M25" s="32">
        <v>67</v>
      </c>
      <c r="N25" s="35">
        <f t="shared" si="3"/>
        <v>26</v>
      </c>
      <c r="O25" s="33">
        <f t="shared" si="4"/>
        <v>13</v>
      </c>
      <c r="P25" s="46">
        <f t="shared" si="5"/>
        <v>76</v>
      </c>
      <c r="Q25" s="33">
        <f t="shared" si="6"/>
        <v>11</v>
      </c>
    </row>
    <row r="26" spans="1:17" ht="15" customHeight="1" thickBot="1">
      <c r="A26" s="31">
        <v>12</v>
      </c>
      <c r="B26" s="34" t="s">
        <v>35</v>
      </c>
      <c r="C26" s="34"/>
      <c r="D26" s="32">
        <v>272</v>
      </c>
      <c r="E26" s="42">
        <v>7</v>
      </c>
      <c r="F26" s="45">
        <f t="shared" si="7"/>
        <v>272.7</v>
      </c>
      <c r="G26" s="33">
        <f t="shared" si="0"/>
        <v>5</v>
      </c>
      <c r="H26" s="32">
        <v>5</v>
      </c>
      <c r="I26" s="32">
        <f t="shared" si="1"/>
        <v>5</v>
      </c>
      <c r="J26" s="32">
        <f t="shared" si="2"/>
        <v>50</v>
      </c>
      <c r="K26" s="33">
        <v>5</v>
      </c>
      <c r="L26" s="32">
        <v>90</v>
      </c>
      <c r="M26" s="32">
        <v>26.89</v>
      </c>
      <c r="N26" s="35">
        <f t="shared" si="3"/>
        <v>63.11</v>
      </c>
      <c r="O26" s="33">
        <f t="shared" si="4"/>
        <v>2</v>
      </c>
      <c r="P26" s="46">
        <f t="shared" si="5"/>
        <v>88</v>
      </c>
      <c r="Q26" s="33">
        <f t="shared" si="6"/>
        <v>2</v>
      </c>
    </row>
    <row r="27" spans="1:17" ht="15" customHeight="1" thickBot="1">
      <c r="A27" s="31">
        <v>13</v>
      </c>
      <c r="B27" s="37" t="s">
        <v>45</v>
      </c>
      <c r="C27" s="34"/>
      <c r="D27" s="32">
        <v>196</v>
      </c>
      <c r="E27" s="42">
        <v>0</v>
      </c>
      <c r="F27" s="45">
        <f t="shared" si="7"/>
        <v>196</v>
      </c>
      <c r="G27" s="33">
        <f t="shared" si="0"/>
        <v>12</v>
      </c>
      <c r="H27" s="32">
        <v>2</v>
      </c>
      <c r="I27" s="32">
        <f t="shared" si="1"/>
        <v>8</v>
      </c>
      <c r="J27" s="32">
        <f t="shared" si="2"/>
        <v>20</v>
      </c>
      <c r="K27" s="33">
        <v>7</v>
      </c>
      <c r="L27" s="32">
        <v>92</v>
      </c>
      <c r="M27" s="32">
        <v>35.56</v>
      </c>
      <c r="N27" s="35">
        <f t="shared" si="3"/>
        <v>56.44</v>
      </c>
      <c r="O27" s="33">
        <f t="shared" si="4"/>
        <v>3</v>
      </c>
      <c r="P27" s="46">
        <f t="shared" si="5"/>
        <v>78</v>
      </c>
      <c r="Q27" s="33">
        <f t="shared" si="6"/>
        <v>10</v>
      </c>
    </row>
    <row r="28" spans="1:17" ht="15" customHeight="1" thickBot="1">
      <c r="A28" s="31">
        <v>14</v>
      </c>
      <c r="B28" s="34" t="s">
        <v>39</v>
      </c>
      <c r="C28" s="34"/>
      <c r="D28" s="32">
        <v>276</v>
      </c>
      <c r="E28" s="42">
        <v>0</v>
      </c>
      <c r="F28" s="45">
        <f t="shared" si="7"/>
        <v>276</v>
      </c>
      <c r="G28" s="33">
        <f t="shared" si="0"/>
        <v>2</v>
      </c>
      <c r="H28" s="38">
        <v>6</v>
      </c>
      <c r="I28" s="32">
        <f t="shared" si="1"/>
        <v>4</v>
      </c>
      <c r="J28" s="32">
        <f t="shared" si="2"/>
        <v>60</v>
      </c>
      <c r="K28" s="33">
        <v>4</v>
      </c>
      <c r="L28" s="32">
        <v>94</v>
      </c>
      <c r="M28" s="32">
        <v>29.84</v>
      </c>
      <c r="N28" s="35">
        <f t="shared" si="3"/>
        <v>64.16</v>
      </c>
      <c r="O28" s="33">
        <f t="shared" si="4"/>
        <v>1</v>
      </c>
      <c r="P28" s="46">
        <f t="shared" si="5"/>
        <v>93</v>
      </c>
      <c r="Q28" s="33">
        <f t="shared" si="6"/>
        <v>1</v>
      </c>
    </row>
    <row r="29" spans="1:17" ht="15" customHeight="1" thickBot="1">
      <c r="A29" s="31">
        <v>15</v>
      </c>
      <c r="B29" s="34" t="s">
        <v>40</v>
      </c>
      <c r="C29" s="34"/>
      <c r="D29" s="38">
        <v>157</v>
      </c>
      <c r="E29" s="42">
        <v>0</v>
      </c>
      <c r="F29" s="45">
        <f t="shared" si="7"/>
        <v>157</v>
      </c>
      <c r="G29" s="33">
        <f t="shared" si="0"/>
        <v>14</v>
      </c>
      <c r="H29" s="32">
        <v>8</v>
      </c>
      <c r="I29" s="32">
        <f t="shared" si="1"/>
        <v>2</v>
      </c>
      <c r="J29" s="32">
        <f t="shared" si="2"/>
        <v>80</v>
      </c>
      <c r="K29" s="33">
        <v>2</v>
      </c>
      <c r="L29" s="32">
        <v>90</v>
      </c>
      <c r="M29" s="32">
        <v>33.97</v>
      </c>
      <c r="N29" s="35">
        <f t="shared" si="3"/>
        <v>56.03</v>
      </c>
      <c r="O29" s="33">
        <f t="shared" si="4"/>
        <v>4</v>
      </c>
      <c r="P29" s="46">
        <f t="shared" si="5"/>
        <v>80</v>
      </c>
      <c r="Q29" s="33">
        <f t="shared" si="6"/>
        <v>6</v>
      </c>
    </row>
    <row r="30" spans="1:17" ht="15" customHeight="1" thickBot="1">
      <c r="A30" s="47">
        <v>16</v>
      </c>
      <c r="B30" s="37" t="s">
        <v>28</v>
      </c>
      <c r="C30" s="37"/>
      <c r="D30" s="38">
        <v>175</v>
      </c>
      <c r="E30" s="48">
        <v>0</v>
      </c>
      <c r="F30" s="49">
        <f t="shared" si="7"/>
        <v>175</v>
      </c>
      <c r="G30" s="39">
        <f t="shared" si="0"/>
        <v>13</v>
      </c>
      <c r="H30" s="38">
        <v>8</v>
      </c>
      <c r="I30" s="38">
        <f t="shared" si="1"/>
        <v>2</v>
      </c>
      <c r="J30" s="38">
        <f t="shared" si="2"/>
        <v>80</v>
      </c>
      <c r="K30" s="39">
        <v>2</v>
      </c>
      <c r="L30" s="38">
        <v>62</v>
      </c>
      <c r="M30" s="38">
        <v>38.08</v>
      </c>
      <c r="N30" s="40">
        <f t="shared" si="3"/>
        <v>23.92</v>
      </c>
      <c r="O30" s="39">
        <f t="shared" si="4"/>
        <v>14</v>
      </c>
      <c r="P30" s="50">
        <f t="shared" si="5"/>
        <v>71</v>
      </c>
      <c r="Q30" s="39">
        <f t="shared" si="6"/>
        <v>14</v>
      </c>
    </row>
  </sheetData>
  <sheetProtection/>
  <mergeCells count="8">
    <mergeCell ref="D14:E14"/>
    <mergeCell ref="B1:P1"/>
    <mergeCell ref="L14:N14"/>
    <mergeCell ref="A14:A15"/>
    <mergeCell ref="G14:G15"/>
    <mergeCell ref="O14:O15"/>
    <mergeCell ref="K14:K15"/>
    <mergeCell ref="H14:J1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Vágner Stanislav</cp:lastModifiedBy>
  <cp:lastPrinted>2016-12-30T12:32:22Z</cp:lastPrinted>
  <dcterms:created xsi:type="dcterms:W3CDTF">2009-05-05T19:12:10Z</dcterms:created>
  <dcterms:modified xsi:type="dcterms:W3CDTF">2019-01-31T05:38:55Z</dcterms:modified>
  <cp:category/>
  <cp:version/>
  <cp:contentType/>
  <cp:contentStatus/>
</cp:coreProperties>
</file>