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Poslední rána 30. 12. 2015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<sst xmlns="http://schemas.openxmlformats.org/spreadsheetml/2006/main" count="65" uniqueCount="57">
  <si>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</si>
  <si>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</si>
  <si>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</si>
  <si>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</si>
  <si>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</si>
  <si>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</si>
  <si>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</si>
  <si>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</si>
  <si>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</si>
  <si>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</si>
  <si>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</si>
  <si>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</si>
  <si>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</si>
  <si>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</si>
  <si>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</si>
  <si>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</si>
  <si>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</si>
  <si>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</si>
  <si>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</si>
  <si>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</si>
  <si>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</si>
  <si>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body</t>
  </si>
  <si>
    <t>Prepletaný Jan</t>
  </si>
  <si>
    <t>Gerstdorf Jan</t>
  </si>
  <si>
    <t>suma</t>
  </si>
  <si>
    <t>brokovnice</t>
  </si>
  <si>
    <t>%</t>
  </si>
  <si>
    <t>max Pi</t>
  </si>
  <si>
    <t>max Br</t>
  </si>
  <si>
    <t>max Pu</t>
  </si>
  <si>
    <t>Horký Tomáš</t>
  </si>
  <si>
    <t>Hrádek Martin</t>
  </si>
  <si>
    <t>Poř.</t>
  </si>
  <si>
    <t>Chaloupecký Pavel</t>
  </si>
  <si>
    <t>Vodička Luděk</t>
  </si>
  <si>
    <t>Kysela Miloš</t>
  </si>
  <si>
    <t>Puška</t>
  </si>
  <si>
    <t>Pistole</t>
  </si>
  <si>
    <t>Pojer Lubomír</t>
  </si>
  <si>
    <t>Slivoně Jiří</t>
  </si>
  <si>
    <t>Punčochář Jaromír</t>
  </si>
  <si>
    <t>Chaloupecká Anna</t>
  </si>
  <si>
    <t>Liška Jaroslav</t>
  </si>
  <si>
    <t>Poslední rána 2015</t>
  </si>
  <si>
    <t>středa, 30.12. 2015</t>
  </si>
  <si>
    <t>součet umístění z každé disciplíny</t>
  </si>
  <si>
    <t>Caprata Jaroslav ml.</t>
  </si>
  <si>
    <t>Caprata Jaroslav st.</t>
  </si>
  <si>
    <t>Šafránek Lumír</t>
  </si>
  <si>
    <t>Synek Petr</t>
  </si>
  <si>
    <t>Zicha Josef</t>
  </si>
  <si>
    <t>Špička Jan</t>
  </si>
  <si>
    <t>Jirásek Petr</t>
  </si>
  <si>
    <t>Vlček Vlastimil</t>
  </si>
  <si>
    <t>Polívka Petr</t>
  </si>
  <si>
    <t>Jarolímek Pavel</t>
  </si>
  <si>
    <t>pořadí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</si>
</sst>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8" borderId="2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4" borderId="36" xfId="0" applyFont="1" applyFill="1" applyBorder="1" applyAlignment="1">
      <alignment/>
    </xf>
    <xf numFmtId="0" fontId="0" fillId="0" borderId="0" xfId="0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7" fillId="37" borderId="36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37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7" borderId="28" xfId="0" applyFont="1" applyFill="1" applyBorder="1" applyAlignment="1" applyProtection="1">
      <alignment horizontal="center"/>
      <protection locked="0"/>
    </xf>
    <xf numFmtId="0" fontId="7" fillId="37" borderId="41" xfId="0" applyFont="1" applyFill="1" applyBorder="1" applyAlignment="1" applyProtection="1">
      <alignment horizontal="center"/>
      <protection locked="0"/>
    </xf>
    <xf numFmtId="0" fontId="7" fillId="36" borderId="28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pane xSplit="2" ySplit="15" topLeftCell="D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R15" sqref="R15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24.140625" style="0" hidden="1" customWidth="1"/>
    <col min="4" max="4" width="6.7109375" style="13" customWidth="1"/>
    <col min="5" max="5" width="5.8515625" style="13" hidden="1" customWidth="1"/>
    <col min="6" max="6" width="3.7109375" style="13" customWidth="1"/>
    <col min="7" max="8" width="3.28125" style="13" customWidth="1"/>
    <col min="9" max="9" width="6.7109375" style="13" customWidth="1"/>
    <col min="10" max="10" width="5.57421875" style="13" hidden="1" customWidth="1"/>
    <col min="11" max="11" width="4.421875" style="13" customWidth="1"/>
    <col min="12" max="12" width="5.57421875" style="13" customWidth="1"/>
    <col min="13" max="13" width="6.8515625" style="13" customWidth="1"/>
    <col min="14" max="14" width="9.57421875" style="13" customWidth="1"/>
    <col min="15" max="15" width="6.28125" style="13" hidden="1" customWidth="1"/>
    <col min="16" max="16" width="4.00390625" style="13" customWidth="1"/>
    <col min="17" max="17" width="7.8515625" style="0" hidden="1" customWidth="1"/>
    <col min="18" max="18" width="9.7109375" style="0" customWidth="1"/>
    <col min="19" max="21" width="9.140625" style="0" customWidth="1"/>
  </cols>
  <sheetData>
    <row r="1" spans="2:18" ht="27" customHeight="1" hidden="1" thickBo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29"/>
    </row>
    <row r="2" spans="2:18" ht="12.75" hidden="1">
      <c r="B2" s="1" t="s">
        <v>1</v>
      </c>
      <c r="C2" s="52" t="s">
        <v>43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15"/>
    </row>
    <row r="3" spans="2:18" ht="15" hidden="1">
      <c r="B3" s="2" t="s">
        <v>2</v>
      </c>
      <c r="C3" s="8" t="s">
        <v>14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30"/>
    </row>
    <row r="4" spans="2:18" ht="15" hidden="1">
      <c r="B4" s="1" t="s">
        <v>3</v>
      </c>
      <c r="C4" s="10" t="s">
        <v>44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30"/>
    </row>
    <row r="5" spans="2:18" ht="15" hidden="1">
      <c r="B5" s="2" t="s">
        <v>4</v>
      </c>
      <c r="C5" s="3" t="s">
        <v>20</v>
      </c>
      <c r="D5" s="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30"/>
    </row>
    <row r="6" spans="2:18" ht="15" hidden="1">
      <c r="B6" s="1" t="s">
        <v>5</v>
      </c>
      <c r="C6" s="3" t="s">
        <v>45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30"/>
    </row>
    <row r="7" spans="2:18" ht="15" hidden="1">
      <c r="B7" s="2" t="s">
        <v>6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30"/>
    </row>
    <row r="8" spans="2:18" ht="15" hidden="1">
      <c r="B8" s="1" t="s">
        <v>7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30"/>
    </row>
    <row r="9" spans="2:18" ht="15" hidden="1">
      <c r="B9" s="2" t="s">
        <v>8</v>
      </c>
      <c r="C9" s="5">
        <v>0</v>
      </c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30"/>
    </row>
    <row r="10" spans="2:21" ht="15" hidden="1">
      <c r="B10" s="1" t="s">
        <v>9</v>
      </c>
      <c r="C10" s="7">
        <v>0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30"/>
      <c r="S10" t="s">
        <v>27</v>
      </c>
      <c r="T10" t="s">
        <v>28</v>
      </c>
      <c r="U10" t="s">
        <v>29</v>
      </c>
    </row>
    <row r="11" spans="2:21" ht="15" hidden="1">
      <c r="B11" s="2" t="s">
        <v>10</v>
      </c>
      <c r="C11" s="8" t="s">
        <v>15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30"/>
      <c r="S11">
        <f>(LARGE((D16:D40),1))</f>
        <v>283</v>
      </c>
      <c r="T11">
        <f>(LARGE((I16:I40),1))</f>
        <v>90</v>
      </c>
      <c r="U11">
        <f>(LARGE((N16:N40),1))</f>
        <v>59.82</v>
      </c>
    </row>
    <row r="12" spans="2:18" ht="15.75" hidden="1" thickBot="1">
      <c r="B12" s="6" t="s">
        <v>11</v>
      </c>
      <c r="C12" s="11" t="s">
        <v>13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30"/>
    </row>
    <row r="13" spans="15:16" ht="13.5" thickBot="1">
      <c r="O13" s="18"/>
      <c r="P13" s="25"/>
    </row>
    <row r="14" spans="1:18" ht="12.75">
      <c r="A14" s="62" t="s">
        <v>16</v>
      </c>
      <c r="B14" s="16"/>
      <c r="C14" s="42"/>
      <c r="D14" s="54" t="s">
        <v>37</v>
      </c>
      <c r="E14" s="55"/>
      <c r="F14" s="64" t="s">
        <v>32</v>
      </c>
      <c r="G14" s="70" t="s">
        <v>25</v>
      </c>
      <c r="H14" s="71"/>
      <c r="I14" s="71"/>
      <c r="J14" s="72"/>
      <c r="K14" s="68" t="s">
        <v>32</v>
      </c>
      <c r="L14" s="59" t="s">
        <v>36</v>
      </c>
      <c r="M14" s="60"/>
      <c r="N14" s="60"/>
      <c r="O14" s="61"/>
      <c r="P14" s="66" t="s">
        <v>32</v>
      </c>
      <c r="Q14" s="27" t="s">
        <v>26</v>
      </c>
      <c r="R14" s="31" t="s">
        <v>56</v>
      </c>
    </row>
    <row r="15" spans="1:18" ht="12.75" customHeight="1" thickBot="1">
      <c r="A15" s="63"/>
      <c r="B15" s="17" t="s">
        <v>17</v>
      </c>
      <c r="C15" s="17"/>
      <c r="D15" s="19" t="s">
        <v>24</v>
      </c>
      <c r="E15" s="20" t="s">
        <v>26</v>
      </c>
      <c r="F15" s="65"/>
      <c r="G15" s="21">
        <v>10</v>
      </c>
      <c r="H15" s="26">
        <v>0</v>
      </c>
      <c r="I15" s="26" t="s">
        <v>24</v>
      </c>
      <c r="J15" s="22" t="s">
        <v>26</v>
      </c>
      <c r="K15" s="69"/>
      <c r="L15" s="23" t="s">
        <v>21</v>
      </c>
      <c r="M15" s="23" t="s">
        <v>18</v>
      </c>
      <c r="N15" s="23" t="s">
        <v>19</v>
      </c>
      <c r="O15" s="24" t="s">
        <v>26</v>
      </c>
      <c r="P15" s="67"/>
      <c r="Q15" s="28" t="s">
        <v>12</v>
      </c>
      <c r="R15" s="32" t="s">
        <v>12</v>
      </c>
    </row>
    <row r="16" spans="1:22" ht="15" customHeight="1" thickBot="1">
      <c r="A16" s="34">
        <v>1</v>
      </c>
      <c r="B16" s="38" t="s">
        <v>23</v>
      </c>
      <c r="C16" s="38"/>
      <c r="D16" s="35">
        <v>271</v>
      </c>
      <c r="E16" s="36">
        <f>D16/$S$11*100</f>
        <v>95.75971731448763</v>
      </c>
      <c r="F16" s="37">
        <f>(RANK(E16,$E$16:$E$40))</f>
        <v>4</v>
      </c>
      <c r="G16" s="35">
        <v>7</v>
      </c>
      <c r="H16" s="35">
        <f>10-G16</f>
        <v>3</v>
      </c>
      <c r="I16" s="35">
        <f>(10*G16)</f>
        <v>70</v>
      </c>
      <c r="J16" s="39">
        <f>I16/$T$11*100</f>
        <v>77.77777777777779</v>
      </c>
      <c r="K16" s="37">
        <f>(RANK(J16,$J$16:$J$40))</f>
        <v>5</v>
      </c>
      <c r="L16" s="35">
        <v>96</v>
      </c>
      <c r="M16" s="35">
        <v>42.51</v>
      </c>
      <c r="N16" s="40">
        <f>IF(L16-M16&gt;0,L16-M16,0)</f>
        <v>53.49</v>
      </c>
      <c r="O16" s="36">
        <f>N16/$U$11*100</f>
        <v>89.41825476429288</v>
      </c>
      <c r="P16" s="37">
        <f>(RANK(O16,$O$16:$O$40))</f>
        <v>3</v>
      </c>
      <c r="Q16" s="41">
        <f>E16+J16+O16</f>
        <v>262.9557498565583</v>
      </c>
      <c r="R16" s="37">
        <f>F16+K16+P16</f>
        <v>12</v>
      </c>
      <c r="S16" s="53"/>
      <c r="V16" s="51"/>
    </row>
    <row r="17" spans="1:22" ht="15" customHeight="1" thickBot="1">
      <c r="A17" s="34">
        <v>2</v>
      </c>
      <c r="B17" s="38" t="s">
        <v>13</v>
      </c>
      <c r="C17" s="38"/>
      <c r="D17" s="35">
        <v>273</v>
      </c>
      <c r="E17" s="36">
        <f>D17/$S$11*100</f>
        <v>96.46643109540636</v>
      </c>
      <c r="F17" s="37">
        <f>(RANK(E17,$E$16:$E$40))</f>
        <v>3</v>
      </c>
      <c r="G17" s="35">
        <v>8</v>
      </c>
      <c r="H17" s="35">
        <f>10-G17</f>
        <v>2</v>
      </c>
      <c r="I17" s="35">
        <f>(10*G17)</f>
        <v>80</v>
      </c>
      <c r="J17" s="39">
        <f>I17/$T$11*100</f>
        <v>88.88888888888889</v>
      </c>
      <c r="K17" s="37">
        <f>(RANK(J17,$J$16:$J$40))</f>
        <v>2</v>
      </c>
      <c r="L17" s="35">
        <v>87</v>
      </c>
      <c r="M17" s="35">
        <v>49.6</v>
      </c>
      <c r="N17" s="40">
        <f>IF(L17-M17&gt;0,L17-M17,0)</f>
        <v>37.4</v>
      </c>
      <c r="O17" s="36">
        <f>N17/$U$11*100</f>
        <v>62.52089602139752</v>
      </c>
      <c r="P17" s="37">
        <f>(RANK(O17,$O$16:$O$40))</f>
        <v>9</v>
      </c>
      <c r="Q17" s="41">
        <f>E17+J17+O17</f>
        <v>247.87621600569275</v>
      </c>
      <c r="R17" s="37">
        <f>F17+K17+P17</f>
        <v>14</v>
      </c>
      <c r="S17" s="53"/>
      <c r="V17" s="51"/>
    </row>
    <row r="18" spans="1:22" ht="15" customHeight="1" thickBot="1">
      <c r="A18" s="34">
        <v>3</v>
      </c>
      <c r="B18" s="38" t="s">
        <v>22</v>
      </c>
      <c r="C18" s="38"/>
      <c r="D18" s="35">
        <v>282</v>
      </c>
      <c r="E18" s="36">
        <f>D18/$S$11*100</f>
        <v>99.64664310954063</v>
      </c>
      <c r="F18" s="37">
        <f>(RANK(E18,$E$16:$E$40))</f>
        <v>2</v>
      </c>
      <c r="G18" s="35">
        <v>8</v>
      </c>
      <c r="H18" s="35">
        <f>10-G18</f>
        <v>2</v>
      </c>
      <c r="I18" s="35">
        <f>(10*G18)</f>
        <v>80</v>
      </c>
      <c r="J18" s="39">
        <f>I18/$T$11*100</f>
        <v>88.88888888888889</v>
      </c>
      <c r="K18" s="37">
        <f>(RANK(J18,$J$16:$J$40))</f>
        <v>2</v>
      </c>
      <c r="L18" s="35">
        <v>60</v>
      </c>
      <c r="M18" s="35">
        <v>41.57</v>
      </c>
      <c r="N18" s="40">
        <f>IF(L18-M18&gt;0,L18-M18,0)</f>
        <v>18.43</v>
      </c>
      <c r="O18" s="36">
        <f>N18/$U$11*100</f>
        <v>30.8090939485122</v>
      </c>
      <c r="P18" s="37">
        <f>(RANK(O18,$O$16:$O$40))</f>
        <v>14</v>
      </c>
      <c r="Q18" s="41">
        <f>E18+J18+O18</f>
        <v>219.34462594694173</v>
      </c>
      <c r="R18" s="37">
        <f>F18+K18+P18</f>
        <v>18</v>
      </c>
      <c r="S18" s="53"/>
      <c r="V18" s="51"/>
    </row>
    <row r="19" spans="1:22" ht="15" customHeight="1" thickBot="1">
      <c r="A19" s="34">
        <v>4</v>
      </c>
      <c r="B19" s="38" t="s">
        <v>42</v>
      </c>
      <c r="C19" s="38"/>
      <c r="D19" s="35">
        <v>256</v>
      </c>
      <c r="E19" s="36">
        <f>D19/$S$11*100</f>
        <v>90.45936395759718</v>
      </c>
      <c r="F19" s="37">
        <f>(RANK(E19,$E$16:$E$40))</f>
        <v>7</v>
      </c>
      <c r="G19" s="35">
        <v>7</v>
      </c>
      <c r="H19" s="35">
        <f>10-G19</f>
        <v>3</v>
      </c>
      <c r="I19" s="35">
        <f>(10*G19)</f>
        <v>70</v>
      </c>
      <c r="J19" s="39">
        <f>I19/$T$11*100</f>
        <v>77.77777777777779</v>
      </c>
      <c r="K19" s="37">
        <f>(RANK(J19,$J$16:$J$40))</f>
        <v>5</v>
      </c>
      <c r="L19" s="35">
        <v>95</v>
      </c>
      <c r="M19" s="35">
        <v>55.62</v>
      </c>
      <c r="N19" s="40">
        <f>IF(L19-M19&gt;0,L19-M19,0)</f>
        <v>39.38</v>
      </c>
      <c r="O19" s="36">
        <f>N19/$U$11*100</f>
        <v>65.83082581076563</v>
      </c>
      <c r="P19" s="37">
        <f>(RANK(O19,$O$16:$O$40))</f>
        <v>8</v>
      </c>
      <c r="Q19" s="41">
        <f>E19+J19+O19</f>
        <v>234.0679675461406</v>
      </c>
      <c r="R19" s="37">
        <f>F19+K19+P19</f>
        <v>20</v>
      </c>
      <c r="S19" s="53"/>
      <c r="V19" s="51"/>
    </row>
    <row r="20" spans="1:22" ht="15" customHeight="1" thickBot="1">
      <c r="A20" s="34">
        <v>5</v>
      </c>
      <c r="B20" s="38" t="s">
        <v>52</v>
      </c>
      <c r="C20" s="38"/>
      <c r="D20" s="35">
        <v>267</v>
      </c>
      <c r="E20" s="36">
        <f>D20/$S$11*100</f>
        <v>94.34628975265018</v>
      </c>
      <c r="F20" s="37">
        <f>(RANK(E20,$E$16:$E$40))</f>
        <v>6</v>
      </c>
      <c r="G20" s="35">
        <v>6</v>
      </c>
      <c r="H20" s="35">
        <f>10-G20</f>
        <v>4</v>
      </c>
      <c r="I20" s="35">
        <f>(10*G20)</f>
        <v>60</v>
      </c>
      <c r="J20" s="39">
        <f>I20/$T$11*100</f>
        <v>66.66666666666666</v>
      </c>
      <c r="K20" s="37">
        <f>(RANK(J20,$J$16:$J$40))</f>
        <v>11</v>
      </c>
      <c r="L20" s="35">
        <v>70</v>
      </c>
      <c r="M20" s="35">
        <v>25.26</v>
      </c>
      <c r="N20" s="40">
        <f>IF(L20-M20&gt;0,L20-M20,0)</f>
        <v>44.739999999999995</v>
      </c>
      <c r="O20" s="36">
        <f>N20/$U$11*100</f>
        <v>74.79103978602473</v>
      </c>
      <c r="P20" s="37">
        <f>(RANK(O20,$O$16:$O$40))</f>
        <v>4</v>
      </c>
      <c r="Q20" s="41">
        <f>E20+J20+O20</f>
        <v>235.80399620534155</v>
      </c>
      <c r="R20" s="37">
        <f>F20+K20+P20</f>
        <v>21</v>
      </c>
      <c r="S20" s="53"/>
      <c r="V20" s="51"/>
    </row>
    <row r="21" spans="1:22" ht="15" customHeight="1" thickBot="1">
      <c r="A21" s="34">
        <v>6</v>
      </c>
      <c r="B21" s="38" t="s">
        <v>48</v>
      </c>
      <c r="C21" s="38"/>
      <c r="D21" s="35">
        <v>222</v>
      </c>
      <c r="E21" s="36">
        <f>D21/$S$11*100</f>
        <v>78.4452296819788</v>
      </c>
      <c r="F21" s="37">
        <f>(RANK(E21,$E$16:$E$40))</f>
        <v>13</v>
      </c>
      <c r="G21" s="35">
        <v>6</v>
      </c>
      <c r="H21" s="35">
        <f>10-G21</f>
        <v>4</v>
      </c>
      <c r="I21" s="35">
        <f>(10*G21)</f>
        <v>60</v>
      </c>
      <c r="J21" s="39">
        <f>I21/$T$11*100</f>
        <v>66.66666666666666</v>
      </c>
      <c r="K21" s="37">
        <f>(RANK(J21,$J$16:$J$40))</f>
        <v>11</v>
      </c>
      <c r="L21" s="35">
        <v>83</v>
      </c>
      <c r="M21" s="35">
        <v>23.18</v>
      </c>
      <c r="N21" s="40">
        <f>IF(L21-M21&gt;0,L21-M21,0)</f>
        <v>59.82</v>
      </c>
      <c r="O21" s="36">
        <f>N21/$U$11*100</f>
        <v>100</v>
      </c>
      <c r="P21" s="37">
        <f>(RANK(O21,$O$16:$O$40))</f>
        <v>1</v>
      </c>
      <c r="Q21" s="41">
        <f>E21+J21+O21</f>
        <v>245.11189634864547</v>
      </c>
      <c r="R21" s="37">
        <f>F21+K21+P21</f>
        <v>25</v>
      </c>
      <c r="S21" s="53"/>
      <c r="V21" s="51"/>
    </row>
    <row r="22" spans="1:22" ht="15" customHeight="1" thickBot="1">
      <c r="A22" s="34">
        <v>7</v>
      </c>
      <c r="B22" s="38" t="s">
        <v>47</v>
      </c>
      <c r="C22" s="38"/>
      <c r="D22" s="35">
        <v>186</v>
      </c>
      <c r="E22" s="36">
        <f>D22/$S$11*100</f>
        <v>65.7243816254417</v>
      </c>
      <c r="F22" s="37">
        <f>(RANK(E22,$E$16:$E$40))</f>
        <v>16</v>
      </c>
      <c r="G22" s="35">
        <v>7</v>
      </c>
      <c r="H22" s="35">
        <f>10-G22</f>
        <v>3</v>
      </c>
      <c r="I22" s="35">
        <f>(10*G22)</f>
        <v>70</v>
      </c>
      <c r="J22" s="39">
        <f>I22/$T$11*100</f>
        <v>77.77777777777779</v>
      </c>
      <c r="K22" s="37">
        <f>(RANK(J22,$J$16:$J$40))</f>
        <v>5</v>
      </c>
      <c r="L22" s="35">
        <v>68</v>
      </c>
      <c r="M22" s="35">
        <v>23.39</v>
      </c>
      <c r="N22" s="40">
        <f>IF(L22-M22&gt;0,L22-M22,0)</f>
        <v>44.61</v>
      </c>
      <c r="O22" s="36">
        <f>N22/$U$11*100</f>
        <v>74.57372116349048</v>
      </c>
      <c r="P22" s="37">
        <f>(RANK(O22,$O$16:$O$40))</f>
        <v>5</v>
      </c>
      <c r="Q22" s="41">
        <f>E22+J22+O22</f>
        <v>218.07588056670994</v>
      </c>
      <c r="R22" s="37">
        <f>F22+K22+P22</f>
        <v>26</v>
      </c>
      <c r="S22" s="53"/>
      <c r="V22" s="51"/>
    </row>
    <row r="23" spans="1:22" ht="15" customHeight="1" thickBot="1">
      <c r="A23" s="34">
        <v>8</v>
      </c>
      <c r="B23" s="38" t="s">
        <v>31</v>
      </c>
      <c r="C23" s="38"/>
      <c r="D23" s="35">
        <v>283</v>
      </c>
      <c r="E23" s="36">
        <f>D23/$S$11*100</f>
        <v>100</v>
      </c>
      <c r="F23" s="37">
        <f>(RANK(E23,$E$16:$E$40))</f>
        <v>1</v>
      </c>
      <c r="G23" s="35">
        <v>6</v>
      </c>
      <c r="H23" s="35">
        <f>10-G23</f>
        <v>4</v>
      </c>
      <c r="I23" s="35">
        <f>(10*G23)</f>
        <v>60</v>
      </c>
      <c r="J23" s="39">
        <f>I23/$T$11*100</f>
        <v>66.66666666666666</v>
      </c>
      <c r="K23" s="37">
        <f>(RANK(J23,$J$16:$J$40))</f>
        <v>11</v>
      </c>
      <c r="L23" s="35">
        <v>62</v>
      </c>
      <c r="M23" s="35">
        <v>43.79</v>
      </c>
      <c r="N23" s="40">
        <f>IF(L23-M23&gt;0,L23-M23,0)</f>
        <v>18.21</v>
      </c>
      <c r="O23" s="36">
        <f>N23/$U$11*100</f>
        <v>30.441323971915747</v>
      </c>
      <c r="P23" s="37">
        <f>(RANK(O23,$O$16:$O$40))</f>
        <v>15</v>
      </c>
      <c r="Q23" s="41">
        <f>E23+J23+O23</f>
        <v>197.1079906385824</v>
      </c>
      <c r="R23" s="37">
        <f>F23+K23+P23</f>
        <v>27</v>
      </c>
      <c r="S23" s="53"/>
      <c r="V23" s="51"/>
    </row>
    <row r="24" spans="1:22" ht="15" customHeight="1" thickBot="1">
      <c r="A24" s="34">
        <v>9</v>
      </c>
      <c r="B24" s="38" t="s">
        <v>30</v>
      </c>
      <c r="C24" s="38"/>
      <c r="D24" s="35">
        <v>270</v>
      </c>
      <c r="E24" s="36">
        <f>D24/$S$11*100</f>
        <v>95.40636042402826</v>
      </c>
      <c r="F24" s="37">
        <f>(RANK(E24,$E$16:$E$40))</f>
        <v>5</v>
      </c>
      <c r="G24" s="35">
        <v>3</v>
      </c>
      <c r="H24" s="35">
        <f>10-G24</f>
        <v>7</v>
      </c>
      <c r="I24" s="35">
        <f>(10*G24)</f>
        <v>30</v>
      </c>
      <c r="J24" s="39">
        <f>I24/$T$11*100</f>
        <v>33.33333333333333</v>
      </c>
      <c r="K24" s="37">
        <f>(RANK(J24,$J$16:$J$40))</f>
        <v>19</v>
      </c>
      <c r="L24" s="35">
        <v>83</v>
      </c>
      <c r="M24" s="35">
        <v>38.55</v>
      </c>
      <c r="N24" s="40">
        <f>IF(L24-M24&gt;0,L24-M24,0)</f>
        <v>44.45</v>
      </c>
      <c r="O24" s="36">
        <f>N24/$U$11*100</f>
        <v>74.30625208960214</v>
      </c>
      <c r="P24" s="37">
        <f>(RANK(O24,$O$16:$O$40))</f>
        <v>6</v>
      </c>
      <c r="Q24" s="41">
        <f>E24+J24+O24</f>
        <v>203.04594584696372</v>
      </c>
      <c r="R24" s="37">
        <f>F24+K24+P24</f>
        <v>30</v>
      </c>
      <c r="S24" s="53"/>
      <c r="V24" s="51"/>
    </row>
    <row r="25" spans="1:22" ht="15" customHeight="1" thickBot="1">
      <c r="A25" s="34">
        <v>10</v>
      </c>
      <c r="B25" s="38" t="s">
        <v>33</v>
      </c>
      <c r="C25" s="38"/>
      <c r="D25" s="35">
        <v>249</v>
      </c>
      <c r="E25" s="36">
        <f>D25/$S$11*100</f>
        <v>87.98586572438163</v>
      </c>
      <c r="F25" s="37">
        <f>(RANK(E25,$E$16:$E$40))</f>
        <v>8</v>
      </c>
      <c r="G25" s="35">
        <v>5</v>
      </c>
      <c r="H25" s="35">
        <f>10-G25</f>
        <v>5</v>
      </c>
      <c r="I25" s="35">
        <f>(10*G25)</f>
        <v>50</v>
      </c>
      <c r="J25" s="39">
        <f>I25/$T$11*100</f>
        <v>55.55555555555556</v>
      </c>
      <c r="K25" s="37">
        <f>(RANK(J25,$J$16:$J$40))</f>
        <v>15</v>
      </c>
      <c r="L25" s="35">
        <v>77</v>
      </c>
      <c r="M25" s="35">
        <v>33.13</v>
      </c>
      <c r="N25" s="40">
        <f>IF(L25-M25&gt;0,L25-M25,0)</f>
        <v>43.87</v>
      </c>
      <c r="O25" s="36">
        <f>N25/$U$11*100</f>
        <v>73.33667669675692</v>
      </c>
      <c r="P25" s="37">
        <f>(RANK(O25,$O$16:$O$40))</f>
        <v>7</v>
      </c>
      <c r="Q25" s="41">
        <f>E25+J25+O25</f>
        <v>216.8780979766941</v>
      </c>
      <c r="R25" s="37">
        <f>F25+K25+P25</f>
        <v>30</v>
      </c>
      <c r="S25" s="53"/>
      <c r="V25" s="51"/>
    </row>
    <row r="26" spans="1:22" ht="15" customHeight="1" thickBot="1">
      <c r="A26" s="34">
        <v>11</v>
      </c>
      <c r="B26" s="38" t="s">
        <v>35</v>
      </c>
      <c r="C26" s="38"/>
      <c r="D26" s="35">
        <v>224</v>
      </c>
      <c r="E26" s="36">
        <f>D26/$S$11*100</f>
        <v>79.15194346289752</v>
      </c>
      <c r="F26" s="37">
        <f>(RANK(E26,$E$16:$E$40))</f>
        <v>12</v>
      </c>
      <c r="G26" s="35">
        <v>9</v>
      </c>
      <c r="H26" s="35">
        <f>10-G26</f>
        <v>1</v>
      </c>
      <c r="I26" s="35">
        <f>(10*G26)</f>
        <v>90</v>
      </c>
      <c r="J26" s="39">
        <f>I26/$T$11*100</f>
        <v>100</v>
      </c>
      <c r="K26" s="37">
        <f>(RANK(J26,$J$16:$J$40))</f>
        <v>1</v>
      </c>
      <c r="L26" s="35">
        <v>37</v>
      </c>
      <c r="M26" s="35">
        <v>30.61</v>
      </c>
      <c r="N26" s="40">
        <f>IF(L26-M26&gt;0,L26-M26,0)</f>
        <v>6.390000000000001</v>
      </c>
      <c r="O26" s="36">
        <f>N26/$U$11*100</f>
        <v>10.682046138415247</v>
      </c>
      <c r="P26" s="37">
        <f>(RANK(O26,$O$16:$O$40))</f>
        <v>19</v>
      </c>
      <c r="Q26" s="41">
        <f>E26+J26+O26</f>
        <v>189.83398960131277</v>
      </c>
      <c r="R26" s="37">
        <f>F26+K26+P26</f>
        <v>32</v>
      </c>
      <c r="S26" s="53"/>
      <c r="V26" s="51"/>
    </row>
    <row r="27" spans="1:22" ht="15" customHeight="1" thickBot="1">
      <c r="A27" s="34">
        <v>12</v>
      </c>
      <c r="B27" s="38" t="s">
        <v>55</v>
      </c>
      <c r="C27" s="38"/>
      <c r="D27" s="35">
        <v>190</v>
      </c>
      <c r="E27" s="36">
        <f>D27/$S$11*100</f>
        <v>67.13780918727915</v>
      </c>
      <c r="F27" s="37">
        <f>(RANK(E27,$E$16:$E$40))</f>
        <v>15</v>
      </c>
      <c r="G27" s="35">
        <v>7</v>
      </c>
      <c r="H27" s="35">
        <f>10-G27</f>
        <v>3</v>
      </c>
      <c r="I27" s="35">
        <f>(10*G27)</f>
        <v>70</v>
      </c>
      <c r="J27" s="39">
        <f>I27/$T$11*100</f>
        <v>77.77777777777779</v>
      </c>
      <c r="K27" s="37">
        <f>(RANK(J27,$J$16:$J$40))</f>
        <v>5</v>
      </c>
      <c r="L27" s="35">
        <v>99</v>
      </c>
      <c r="M27" s="35">
        <v>80.45</v>
      </c>
      <c r="N27" s="40">
        <f>IF(L27-M27&gt;0,L27-M27,0)</f>
        <v>18.549999999999997</v>
      </c>
      <c r="O27" s="36">
        <f>N27/$U$11*100</f>
        <v>31.009695753928447</v>
      </c>
      <c r="P27" s="37">
        <f>(RANK(O27,$O$16:$O$40))</f>
        <v>12</v>
      </c>
      <c r="Q27" s="41">
        <f>E27+J27+O27</f>
        <v>175.9252827189854</v>
      </c>
      <c r="R27" s="37">
        <f>F27+K27+P27</f>
        <v>32</v>
      </c>
      <c r="S27" s="53"/>
      <c r="V27" s="51"/>
    </row>
    <row r="28" spans="1:22" ht="15" customHeight="1" thickBot="1">
      <c r="A28" s="34">
        <v>13</v>
      </c>
      <c r="B28" s="38" t="s">
        <v>40</v>
      </c>
      <c r="C28" s="38"/>
      <c r="D28" s="35">
        <v>180</v>
      </c>
      <c r="E28" s="36">
        <f>D28/$S$11*100</f>
        <v>63.60424028268551</v>
      </c>
      <c r="F28" s="37">
        <f>(RANK(E28,$E$16:$E$40))</f>
        <v>18</v>
      </c>
      <c r="G28" s="35">
        <v>7</v>
      </c>
      <c r="H28" s="35">
        <f>10-G28</f>
        <v>3</v>
      </c>
      <c r="I28" s="35">
        <f>(10*G28)</f>
        <v>70</v>
      </c>
      <c r="J28" s="39">
        <f>I28/$T$11*100</f>
        <v>77.77777777777779</v>
      </c>
      <c r="K28" s="37">
        <f>(RANK(J28,$J$16:$J$40))</f>
        <v>5</v>
      </c>
      <c r="L28" s="35">
        <v>97</v>
      </c>
      <c r="M28" s="35">
        <v>69.54</v>
      </c>
      <c r="N28" s="40">
        <f>IF(L28-M28&gt;0,L28-M28,0)</f>
        <v>27.459999999999994</v>
      </c>
      <c r="O28" s="36">
        <f>N28/$U$11*100</f>
        <v>45.90437980608491</v>
      </c>
      <c r="P28" s="37">
        <f>(RANK(O28,$O$16:$O$40))</f>
        <v>11</v>
      </c>
      <c r="Q28" s="41">
        <f>E28+J28+O28</f>
        <v>187.28639786654819</v>
      </c>
      <c r="R28" s="37">
        <f>F28+K28+P28</f>
        <v>34</v>
      </c>
      <c r="S28" s="53"/>
      <c r="V28" s="51"/>
    </row>
    <row r="29" spans="1:22" ht="15" customHeight="1" thickBot="1">
      <c r="A29" s="34">
        <v>14</v>
      </c>
      <c r="B29" s="38" t="s">
        <v>49</v>
      </c>
      <c r="C29" s="38"/>
      <c r="D29" s="35">
        <v>238</v>
      </c>
      <c r="E29" s="36">
        <f>D29/$S$11*100</f>
        <v>84.09893992932862</v>
      </c>
      <c r="F29" s="37">
        <f>(RANK(E29,$E$16:$E$40))</f>
        <v>9</v>
      </c>
      <c r="G29" s="35">
        <v>6</v>
      </c>
      <c r="H29" s="35">
        <f>10-G29</f>
        <v>4</v>
      </c>
      <c r="I29" s="35">
        <f>(10*G29)</f>
        <v>60</v>
      </c>
      <c r="J29" s="39">
        <f>I29/$T$11*100</f>
        <v>66.66666666666666</v>
      </c>
      <c r="K29" s="37">
        <f>(RANK(J29,$J$16:$J$40))</f>
        <v>11</v>
      </c>
      <c r="L29" s="35">
        <v>53</v>
      </c>
      <c r="M29" s="35">
        <v>43.36</v>
      </c>
      <c r="N29" s="40">
        <f>IF(L29-M29&gt;0,L29-M29,0)</f>
        <v>9.64</v>
      </c>
      <c r="O29" s="36">
        <f>N29/$U$11*100</f>
        <v>16.115011701771984</v>
      </c>
      <c r="P29" s="37">
        <f>(RANK(O29,$O$16:$O$40))</f>
        <v>17</v>
      </c>
      <c r="Q29" s="41">
        <f>E29+J29+O29</f>
        <v>166.88061829776726</v>
      </c>
      <c r="R29" s="37">
        <f>F29+K29+P29</f>
        <v>37</v>
      </c>
      <c r="S29" s="53"/>
      <c r="V29" s="51"/>
    </row>
    <row r="30" spans="1:22" ht="15" customHeight="1" thickBot="1">
      <c r="A30" s="34">
        <v>15</v>
      </c>
      <c r="B30" s="38" t="s">
        <v>46</v>
      </c>
      <c r="C30" s="38"/>
      <c r="D30" s="35">
        <v>103</v>
      </c>
      <c r="E30" s="36">
        <f>D30/$S$11*100</f>
        <v>36.39575971731448</v>
      </c>
      <c r="F30" s="37">
        <f>(RANK(E30,$E$16:$E$40))</f>
        <v>21</v>
      </c>
      <c r="G30" s="35">
        <v>5</v>
      </c>
      <c r="H30" s="35">
        <f>10-G30</f>
        <v>5</v>
      </c>
      <c r="I30" s="35">
        <f>(10*G30)</f>
        <v>50</v>
      </c>
      <c r="J30" s="39">
        <f>I30/$T$11*100</f>
        <v>55.55555555555556</v>
      </c>
      <c r="K30" s="37">
        <f>(RANK(J30,$J$16:$J$40))</f>
        <v>15</v>
      </c>
      <c r="L30" s="35">
        <v>83</v>
      </c>
      <c r="M30" s="35">
        <v>26.38</v>
      </c>
      <c r="N30" s="40">
        <f>IF(L30-M30&gt;0,L30-M30,0)</f>
        <v>56.620000000000005</v>
      </c>
      <c r="O30" s="36">
        <f>N30/$U$11*100</f>
        <v>94.65061852223337</v>
      </c>
      <c r="P30" s="37">
        <f>(RANK(O30,$O$16:$O$40))</f>
        <v>2</v>
      </c>
      <c r="Q30" s="41">
        <f>E30+J30+O30</f>
        <v>186.6019337951034</v>
      </c>
      <c r="R30" s="37">
        <f>F30+K30+P30</f>
        <v>38</v>
      </c>
      <c r="S30" s="53"/>
      <c r="V30" s="51"/>
    </row>
    <row r="31" spans="1:22" ht="15" customHeight="1" thickBot="1">
      <c r="A31" s="34">
        <v>16</v>
      </c>
      <c r="B31" s="38" t="s">
        <v>38</v>
      </c>
      <c r="C31" s="38"/>
      <c r="D31" s="35">
        <v>163</v>
      </c>
      <c r="E31" s="36">
        <f>D31/$S$11*100</f>
        <v>57.59717314487632</v>
      </c>
      <c r="F31" s="37">
        <f>(RANK(E31,$E$16:$E$40))</f>
        <v>19</v>
      </c>
      <c r="G31" s="35">
        <v>8</v>
      </c>
      <c r="H31" s="35">
        <f>10-G31</f>
        <v>2</v>
      </c>
      <c r="I31" s="35">
        <f>(10*G31)</f>
        <v>80</v>
      </c>
      <c r="J31" s="39">
        <f>I31/$T$11*100</f>
        <v>88.88888888888889</v>
      </c>
      <c r="K31" s="37">
        <f>(RANK(J31,$J$16:$J$40))</f>
        <v>2</v>
      </c>
      <c r="L31" s="35">
        <v>41</v>
      </c>
      <c r="M31" s="35">
        <v>42.23</v>
      </c>
      <c r="N31" s="40">
        <f>IF(L31-M31&gt;0,L31-M31,0)</f>
        <v>0</v>
      </c>
      <c r="O31" s="36">
        <f>N31/$U$11*100</f>
        <v>0</v>
      </c>
      <c r="P31" s="37">
        <f>(RANK(O31,$O$16:$O$40))</f>
        <v>20</v>
      </c>
      <c r="Q31" s="41">
        <f>E31+J31+O31</f>
        <v>146.48606203376522</v>
      </c>
      <c r="R31" s="37">
        <f>F31+K31+P31</f>
        <v>41</v>
      </c>
      <c r="S31" s="53"/>
      <c r="V31" s="51"/>
    </row>
    <row r="32" spans="1:22" ht="15" customHeight="1" thickBot="1">
      <c r="A32" s="34">
        <v>17</v>
      </c>
      <c r="B32" s="38" t="s">
        <v>41</v>
      </c>
      <c r="C32" s="38"/>
      <c r="D32" s="35">
        <v>229</v>
      </c>
      <c r="E32" s="36">
        <f>D32/$S$11*100</f>
        <v>80.91872791519434</v>
      </c>
      <c r="F32" s="37">
        <f>(RANK(E32,$E$16:$E$40))</f>
        <v>10</v>
      </c>
      <c r="G32" s="35">
        <v>2</v>
      </c>
      <c r="H32" s="35">
        <f>10-G32</f>
        <v>8</v>
      </c>
      <c r="I32" s="35">
        <f>(10*G32)</f>
        <v>20</v>
      </c>
      <c r="J32" s="39">
        <f>I32/$T$11*100</f>
        <v>22.22222222222222</v>
      </c>
      <c r="K32" s="37">
        <f>(RANK(J32,$J$16:$J$40))</f>
        <v>23</v>
      </c>
      <c r="L32" s="35">
        <v>94</v>
      </c>
      <c r="M32" s="35">
        <v>75.52</v>
      </c>
      <c r="N32" s="40">
        <f>IF(L32-M32&gt;0,L32-M32,0)</f>
        <v>18.480000000000004</v>
      </c>
      <c r="O32" s="36">
        <f>N32/$U$11*100</f>
        <v>30.89267803410231</v>
      </c>
      <c r="P32" s="37">
        <f>(RANK(O32,$O$16:$O$40))</f>
        <v>13</v>
      </c>
      <c r="Q32" s="41">
        <f>E32+J32+O32</f>
        <v>134.03362817151887</v>
      </c>
      <c r="R32" s="37">
        <f>F32+K32+P32</f>
        <v>46</v>
      </c>
      <c r="S32" s="53"/>
      <c r="V32" s="51"/>
    </row>
    <row r="33" spans="1:22" ht="15" customHeight="1" thickBot="1">
      <c r="A33" s="34">
        <v>18</v>
      </c>
      <c r="B33" s="38" t="s">
        <v>39</v>
      </c>
      <c r="C33" s="38"/>
      <c r="D33" s="35">
        <v>39</v>
      </c>
      <c r="E33" s="36">
        <f>D33/$S$11*100</f>
        <v>13.780918727915195</v>
      </c>
      <c r="F33" s="37">
        <f>(RANK(E33,$E$16:$E$40))</f>
        <v>23</v>
      </c>
      <c r="G33" s="35">
        <v>7</v>
      </c>
      <c r="H33" s="35">
        <f>10-G33</f>
        <v>3</v>
      </c>
      <c r="I33" s="35">
        <f>(10*G33)</f>
        <v>70</v>
      </c>
      <c r="J33" s="39">
        <f>I33/$T$11*100</f>
        <v>77.77777777777779</v>
      </c>
      <c r="K33" s="37">
        <f>(RANK(J33,$J$16:$J$40))</f>
        <v>5</v>
      </c>
      <c r="L33" s="35">
        <v>19</v>
      </c>
      <c r="M33" s="35">
        <v>68.15</v>
      </c>
      <c r="N33" s="40">
        <f>IF(L33-M33&gt;0,L33-M33,0)</f>
        <v>0</v>
      </c>
      <c r="O33" s="36">
        <f>N33/$U$11*100</f>
        <v>0</v>
      </c>
      <c r="P33" s="37">
        <f>(RANK(O33,$O$16:$O$40))</f>
        <v>20</v>
      </c>
      <c r="Q33" s="41">
        <f>E33+J33+O33</f>
        <v>91.55869650569298</v>
      </c>
      <c r="R33" s="37">
        <f>F33+K33+P33</f>
        <v>48</v>
      </c>
      <c r="S33" s="53"/>
      <c r="V33" s="51"/>
    </row>
    <row r="34" spans="1:22" ht="15" customHeight="1" thickBot="1">
      <c r="A34" s="34">
        <v>19</v>
      </c>
      <c r="B34" s="38" t="s">
        <v>34</v>
      </c>
      <c r="C34" s="38"/>
      <c r="D34" s="35">
        <v>138</v>
      </c>
      <c r="E34" s="36">
        <f>D34/$S$11*100</f>
        <v>48.76325088339223</v>
      </c>
      <c r="F34" s="37">
        <f>(RANK(E34,$E$16:$E$40))</f>
        <v>20</v>
      </c>
      <c r="G34" s="35">
        <v>3</v>
      </c>
      <c r="H34" s="35">
        <f>10-G34</f>
        <v>7</v>
      </c>
      <c r="I34" s="35">
        <f>(10*G34)</f>
        <v>30</v>
      </c>
      <c r="J34" s="39">
        <f>I34/$T$11*100</f>
        <v>33.33333333333333</v>
      </c>
      <c r="K34" s="37">
        <f>(RANK(J34,$J$16:$J$40))</f>
        <v>19</v>
      </c>
      <c r="L34" s="35">
        <v>82</v>
      </c>
      <c r="M34" s="35">
        <v>54.49</v>
      </c>
      <c r="N34" s="40">
        <f>IF(L34-M34&gt;0,L34-M34,0)</f>
        <v>27.509999999999998</v>
      </c>
      <c r="O34" s="36">
        <f>N34/$U$11*100</f>
        <v>45.98796389167502</v>
      </c>
      <c r="P34" s="37">
        <f>(RANK(O34,$O$16:$O$40))</f>
        <v>10</v>
      </c>
      <c r="Q34" s="41">
        <f>E34+J34+O34</f>
        <v>128.08454810840058</v>
      </c>
      <c r="R34" s="37">
        <f>F34+K34+P34</f>
        <v>49</v>
      </c>
      <c r="S34" s="53"/>
      <c r="V34" s="51"/>
    </row>
    <row r="35" spans="1:22" ht="15" customHeight="1" thickBot="1">
      <c r="A35" s="34">
        <v>20</v>
      </c>
      <c r="B35" s="38" t="s">
        <v>54</v>
      </c>
      <c r="C35" s="38"/>
      <c r="D35" s="35">
        <v>226</v>
      </c>
      <c r="E35" s="36">
        <f>D35/$S$11*100</f>
        <v>79.85865724381625</v>
      </c>
      <c r="F35" s="37">
        <f>(RANK(E35,$E$16:$E$40))</f>
        <v>11</v>
      </c>
      <c r="G35" s="35">
        <v>3</v>
      </c>
      <c r="H35" s="35">
        <f>10-G35</f>
        <v>7</v>
      </c>
      <c r="I35" s="35">
        <f>(10*G35)</f>
        <v>30</v>
      </c>
      <c r="J35" s="39">
        <f>I35/$T$11*100</f>
        <v>33.33333333333333</v>
      </c>
      <c r="K35" s="37">
        <f>(RANK(J35,$J$16:$J$40))</f>
        <v>19</v>
      </c>
      <c r="L35" s="35">
        <v>10</v>
      </c>
      <c r="M35" s="35">
        <v>60.17</v>
      </c>
      <c r="N35" s="40">
        <f>IF(L35-M35&gt;0,L35-M35,0)</f>
        <v>0</v>
      </c>
      <c r="O35" s="36">
        <f>N35/$U$11*100</f>
        <v>0</v>
      </c>
      <c r="P35" s="37">
        <f>(RANK(O35,$O$16:$O$40))</f>
        <v>20</v>
      </c>
      <c r="Q35" s="41">
        <f>E35+J35+O35</f>
        <v>113.19199057714958</v>
      </c>
      <c r="R35" s="37">
        <f>F35+K35+P35</f>
        <v>50</v>
      </c>
      <c r="S35" s="53"/>
      <c r="V35" s="51"/>
    </row>
    <row r="36" spans="1:22" ht="15" customHeight="1" thickBot="1">
      <c r="A36" s="34">
        <v>21</v>
      </c>
      <c r="B36" s="44" t="s">
        <v>50</v>
      </c>
      <c r="C36" s="44"/>
      <c r="D36" s="45">
        <v>186</v>
      </c>
      <c r="E36" s="46">
        <f>D36/$S$11*100</f>
        <v>65.7243816254417</v>
      </c>
      <c r="F36" s="47">
        <f>(RANK(E36,$E$16:$E$40))</f>
        <v>16</v>
      </c>
      <c r="G36" s="45">
        <v>4</v>
      </c>
      <c r="H36" s="35">
        <f>10-G36</f>
        <v>6</v>
      </c>
      <c r="I36" s="45">
        <f>(10*G36)</f>
        <v>40</v>
      </c>
      <c r="J36" s="48">
        <f>I36/$T$11*100</f>
        <v>44.44444444444444</v>
      </c>
      <c r="K36" s="47">
        <f>(RANK(J36,$J$16:$J$40))</f>
        <v>18</v>
      </c>
      <c r="L36" s="45">
        <v>39</v>
      </c>
      <c r="M36" s="45">
        <v>24.18</v>
      </c>
      <c r="N36" s="40">
        <f>IF(L36-M36&gt;0,L36-M36,0)</f>
        <v>14.82</v>
      </c>
      <c r="O36" s="46">
        <f>N36/$U$11*100</f>
        <v>24.77432296890672</v>
      </c>
      <c r="P36" s="47">
        <f>(RANK(O36,$O$16:$O$40))</f>
        <v>16</v>
      </c>
      <c r="Q36" s="50">
        <f>E36+J36+O36</f>
        <v>134.94314903879285</v>
      </c>
      <c r="R36" s="47">
        <f>F36+K36+P36</f>
        <v>50</v>
      </c>
      <c r="S36" s="53"/>
      <c r="V36" s="51"/>
    </row>
    <row r="37" spans="1:22" ht="15" customHeight="1" thickBot="1">
      <c r="A37" s="34">
        <v>22</v>
      </c>
      <c r="B37" s="44" t="s">
        <v>51</v>
      </c>
      <c r="C37" s="44"/>
      <c r="D37" s="45">
        <v>203</v>
      </c>
      <c r="E37" s="46">
        <f>D37/$S$11*100</f>
        <v>71.73144876325088</v>
      </c>
      <c r="F37" s="47">
        <f>(RANK(E37,$E$16:$E$40))</f>
        <v>14</v>
      </c>
      <c r="G37" s="45">
        <v>3</v>
      </c>
      <c r="H37" s="35">
        <f>10-G37</f>
        <v>7</v>
      </c>
      <c r="I37" s="45">
        <f>(10*G37)</f>
        <v>30</v>
      </c>
      <c r="J37" s="48">
        <f>I37/$T$11*100</f>
        <v>33.33333333333333</v>
      </c>
      <c r="K37" s="47">
        <f>(RANK(J37,$J$16:$J$40))</f>
        <v>19</v>
      </c>
      <c r="L37" s="45">
        <v>51</v>
      </c>
      <c r="M37" s="45">
        <v>42.5</v>
      </c>
      <c r="N37" s="40">
        <f>IF(L37-M37&gt;0,L37-M37,0)</f>
        <v>8.5</v>
      </c>
      <c r="O37" s="46">
        <f>N37/$U$11*100</f>
        <v>14.209294550317619</v>
      </c>
      <c r="P37" s="47">
        <f>(RANK(O37,$O$16:$O$40))</f>
        <v>18</v>
      </c>
      <c r="Q37" s="50">
        <f>E37+J37+O37</f>
        <v>119.27407664690183</v>
      </c>
      <c r="R37" s="47">
        <f>F37+K37+P37</f>
        <v>51</v>
      </c>
      <c r="S37" s="53"/>
      <c r="V37" s="51"/>
    </row>
    <row r="38" spans="1:22" ht="16.5" thickBot="1">
      <c r="A38" s="43">
        <v>23</v>
      </c>
      <c r="B38" s="44" t="s">
        <v>53</v>
      </c>
      <c r="C38" s="44"/>
      <c r="D38" s="45">
        <v>53</v>
      </c>
      <c r="E38" s="46">
        <f>D38/$S$11*100</f>
        <v>18.727915194346288</v>
      </c>
      <c r="F38" s="47">
        <f>(RANK(E38,$E$16:$E$40))</f>
        <v>22</v>
      </c>
      <c r="G38" s="45">
        <v>5</v>
      </c>
      <c r="H38" s="45">
        <f>10-G38</f>
        <v>5</v>
      </c>
      <c r="I38" s="45">
        <f>(10*G38)</f>
        <v>50</v>
      </c>
      <c r="J38" s="48">
        <f>I38/$T$11*100</f>
        <v>55.55555555555556</v>
      </c>
      <c r="K38" s="47">
        <f>(RANK(J38,$J$16:$J$40))</f>
        <v>15</v>
      </c>
      <c r="L38" s="45">
        <v>0</v>
      </c>
      <c r="M38" s="45">
        <v>46.92</v>
      </c>
      <c r="N38" s="49">
        <f>IF(L38-M38&gt;0,L38-M38,0)</f>
        <v>0</v>
      </c>
      <c r="O38" s="46">
        <f>N38/$U$11*100</f>
        <v>0</v>
      </c>
      <c r="P38" s="47">
        <f>(RANK(O38,$O$16:$O$40))</f>
        <v>20</v>
      </c>
      <c r="Q38" s="50">
        <f>E38+J38+O38</f>
        <v>74.28347074990185</v>
      </c>
      <c r="R38" s="47">
        <f>F38+K38+P38</f>
        <v>57</v>
      </c>
      <c r="V38" s="51"/>
    </row>
    <row r="39" spans="1:22" ht="16.5" hidden="1" thickBot="1">
      <c r="A39" s="43">
        <v>20</v>
      </c>
      <c r="B39" s="44"/>
      <c r="C39" s="44"/>
      <c r="D39" s="35"/>
      <c r="E39" s="36">
        <f>D39/$S$11*100</f>
        <v>0</v>
      </c>
      <c r="F39" s="37">
        <f>(RANK(E39,$E$16:$E$40))</f>
        <v>24</v>
      </c>
      <c r="G39" s="35"/>
      <c r="H39" s="35">
        <f>10-G39</f>
        <v>10</v>
      </c>
      <c r="I39" s="35">
        <f>(10*G39)</f>
        <v>0</v>
      </c>
      <c r="J39" s="39">
        <f>I39/$T$11*100</f>
        <v>0</v>
      </c>
      <c r="K39" s="37">
        <f>(RANK(J39,$J$16:$J$40))</f>
        <v>24</v>
      </c>
      <c r="L39" s="35"/>
      <c r="M39" s="35"/>
      <c r="N39" s="40">
        <f>L39-M39</f>
        <v>0</v>
      </c>
      <c r="O39" s="36">
        <f>N39/$U$11*100</f>
        <v>0</v>
      </c>
      <c r="P39" s="37">
        <f>(RANK(O39,$O$16:$O$40))</f>
        <v>20</v>
      </c>
      <c r="Q39" s="41">
        <f>E39+J39+O39</f>
        <v>0</v>
      </c>
      <c r="R39" s="37">
        <f>F39+K39+P39</f>
        <v>68</v>
      </c>
      <c r="V39" s="51"/>
    </row>
    <row r="40" spans="1:22" ht="16.5" hidden="1" thickBot="1">
      <c r="A40" s="43">
        <v>24</v>
      </c>
      <c r="B40" s="44"/>
      <c r="C40" s="44"/>
      <c r="D40" s="35"/>
      <c r="E40" s="36">
        <f>D40/$S$11*100</f>
        <v>0</v>
      </c>
      <c r="F40" s="37">
        <f>(RANK(E40,$E$16:$E$40))</f>
        <v>24</v>
      </c>
      <c r="G40" s="35"/>
      <c r="H40" s="35">
        <f>10-G40</f>
        <v>10</v>
      </c>
      <c r="I40" s="35">
        <f>(10*G40)</f>
        <v>0</v>
      </c>
      <c r="J40" s="39">
        <f>I40/$T$11*100</f>
        <v>0</v>
      </c>
      <c r="K40" s="37">
        <f>(RANK(J40,$J$16:$J$40))</f>
        <v>24</v>
      </c>
      <c r="L40" s="35"/>
      <c r="M40" s="35"/>
      <c r="N40" s="40">
        <f>L40-M40</f>
        <v>0</v>
      </c>
      <c r="O40" s="36">
        <f>N40/$U$11*100</f>
        <v>0</v>
      </c>
      <c r="P40" s="37">
        <f>(RANK(O40,$O$16:$O$40))</f>
        <v>20</v>
      </c>
      <c r="Q40" s="41">
        <f>E40+J40+O40</f>
        <v>0</v>
      </c>
      <c r="R40" s="37">
        <f>F40+K40+P40</f>
        <v>68</v>
      </c>
      <c r="V40" s="51"/>
    </row>
  </sheetData>
  <sheetProtection/>
  <mergeCells count="8">
    <mergeCell ref="D14:E14"/>
    <mergeCell ref="B1:Q1"/>
    <mergeCell ref="L14:O14"/>
    <mergeCell ref="A14:A15"/>
    <mergeCell ref="F14:F15"/>
    <mergeCell ref="P14:P15"/>
    <mergeCell ref="K14:K15"/>
    <mergeCell ref="G14:J1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Tomas Horky</cp:lastModifiedBy>
  <cp:lastPrinted>2011-10-15T11:14:36Z</cp:lastPrinted>
  <dcterms:created xsi:type="dcterms:W3CDTF">2009-05-05T19:12:10Z</dcterms:created>
  <dcterms:modified xsi:type="dcterms:W3CDTF">2015-12-30T15:08:57Z</dcterms:modified>
  <cp:category/>
  <cp:version/>
  <cp:contentType/>
  <cp:contentStatus/>
</cp:coreProperties>
</file>