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pooky\Desktop\"/>
    </mc:Choice>
  </mc:AlternateContent>
  <xr:revisionPtr revIDLastSave="0" documentId="13_ncr:1_{2AB883A0-358E-49A8-A34A-263B7C428827}" xr6:coauthVersionLast="47" xr6:coauthVersionMax="47" xr10:uidLastSave="{00000000-0000-0000-0000-000000000000}"/>
  <bookViews>
    <workbookView xWindow="3630" yWindow="195" windowWidth="23115" windowHeight="15360" tabRatio="500" firstSheet="2" activeTab="6" xr2:uid="{00000000-000D-0000-FFFF-FFFF00000000}"/>
  </bookViews>
  <sheets>
    <sheet name="Průběžné výsledky 2023" sheetId="1" r:id="rId1"/>
    <sheet name="I. kolo Varnsdorf" sheetId="2" r:id="rId2"/>
    <sheet name="II. kolo Žalany" sheetId="3" r:id="rId3"/>
    <sheet name="III. kolo Kadaň" sheetId="4" r:id="rId4"/>
    <sheet name="IV. kolo Nečichy" sheetId="5" r:id="rId5"/>
    <sheet name="V. kolo Skalice" sheetId="6" r:id="rId6"/>
    <sheet name="VI. kolo Žalany" sheetId="7" r:id="rId7"/>
  </sheets>
  <definedNames>
    <definedName name="Excel_BuiltIn__FilterDatabase" localSheetId="0">'Průběžné výsledky 2023'!$A$36:$Q$44</definedName>
  </definedNames>
  <calcPr calcId="181029" iterateDelta="1E-4"/>
</workbook>
</file>

<file path=xl/calcChain.xml><?xml version="1.0" encoding="utf-8"?>
<calcChain xmlns="http://schemas.openxmlformats.org/spreadsheetml/2006/main">
  <c r="G4" i="2" l="1"/>
  <c r="I4" i="2"/>
  <c r="K4" i="2"/>
  <c r="M4" i="2"/>
  <c r="O4" i="2"/>
  <c r="Q4" i="2"/>
  <c r="R4" i="2"/>
  <c r="G5" i="2"/>
  <c r="I5" i="2"/>
  <c r="K5" i="2"/>
  <c r="M5" i="2"/>
  <c r="O5" i="2"/>
  <c r="Q5" i="2"/>
  <c r="R5" i="2"/>
  <c r="G6" i="2"/>
  <c r="I6" i="2"/>
  <c r="K6" i="2"/>
  <c r="M6" i="2"/>
  <c r="O6" i="2"/>
  <c r="Q6" i="2"/>
  <c r="R6" i="2"/>
  <c r="G7" i="2"/>
  <c r="I7" i="2"/>
  <c r="K7" i="2"/>
  <c r="M7" i="2"/>
  <c r="O7" i="2"/>
  <c r="Q7" i="2"/>
  <c r="R7" i="2"/>
  <c r="G8" i="2"/>
  <c r="I8" i="2"/>
  <c r="K8" i="2"/>
  <c r="M8" i="2"/>
  <c r="O8" i="2"/>
  <c r="Q8" i="2"/>
  <c r="R8" i="2"/>
  <c r="G9" i="2"/>
  <c r="R9" i="2" s="1"/>
  <c r="I9" i="2"/>
  <c r="K9" i="2"/>
  <c r="M9" i="2"/>
  <c r="O9" i="2"/>
  <c r="Q9" i="2"/>
  <c r="G10" i="2"/>
  <c r="I10" i="2"/>
  <c r="R10" i="2" s="1"/>
  <c r="K10" i="2"/>
  <c r="M10" i="2"/>
  <c r="O10" i="2"/>
  <c r="Q10" i="2"/>
  <c r="G11" i="2"/>
  <c r="I11" i="2"/>
  <c r="K11" i="2"/>
  <c r="R11" i="2" s="1"/>
  <c r="M11" i="2"/>
  <c r="O11" i="2"/>
  <c r="Q11" i="2"/>
  <c r="G12" i="2"/>
  <c r="R12" i="2" s="1"/>
  <c r="I12" i="2"/>
  <c r="K12" i="2"/>
  <c r="M12" i="2"/>
  <c r="O12" i="2"/>
  <c r="Q12" i="2"/>
  <c r="G17" i="2"/>
  <c r="I17" i="2"/>
  <c r="K17" i="2"/>
  <c r="M17" i="2"/>
  <c r="O17" i="2"/>
  <c r="Q17" i="2"/>
  <c r="R17" i="2"/>
  <c r="D18" i="2"/>
  <c r="G18" i="2"/>
  <c r="I18" i="2"/>
  <c r="K18" i="2"/>
  <c r="M18" i="2"/>
  <c r="O18" i="2"/>
  <c r="Q18" i="2"/>
  <c r="R18" i="2"/>
  <c r="G19" i="2"/>
  <c r="I19" i="2"/>
  <c r="K19" i="2"/>
  <c r="M19" i="2"/>
  <c r="O19" i="2"/>
  <c r="Q19" i="2"/>
  <c r="R19" i="2"/>
  <c r="G20" i="2"/>
  <c r="I20" i="2"/>
  <c r="K20" i="2"/>
  <c r="M20" i="2"/>
  <c r="O20" i="2"/>
  <c r="Q20" i="2"/>
  <c r="R20" i="2"/>
  <c r="G21" i="2"/>
  <c r="I21" i="2"/>
  <c r="K21" i="2"/>
  <c r="M21" i="2"/>
  <c r="O21" i="2"/>
  <c r="Q21" i="2"/>
  <c r="R21" i="2"/>
  <c r="G22" i="2"/>
  <c r="I22" i="2"/>
  <c r="K22" i="2"/>
  <c r="M22" i="2"/>
  <c r="O22" i="2"/>
  <c r="Q22" i="2"/>
  <c r="R22" i="2"/>
  <c r="G23" i="2"/>
  <c r="R23" i="2" s="1"/>
  <c r="I23" i="2"/>
  <c r="K23" i="2"/>
  <c r="M23" i="2"/>
  <c r="O23" i="2"/>
  <c r="Q23" i="2"/>
  <c r="G24" i="2"/>
  <c r="I24" i="2"/>
  <c r="K24" i="2"/>
  <c r="M24" i="2"/>
  <c r="O24" i="2"/>
  <c r="Q24" i="2"/>
  <c r="R24" i="2"/>
  <c r="G28" i="2"/>
  <c r="I28" i="2"/>
  <c r="K28" i="2"/>
  <c r="M28" i="2"/>
  <c r="O28" i="2"/>
  <c r="Q28" i="2"/>
  <c r="R28" i="2"/>
  <c r="G29" i="2"/>
  <c r="I29" i="2"/>
  <c r="K29" i="2"/>
  <c r="M29" i="2"/>
  <c r="O29" i="2"/>
  <c r="Q29" i="2"/>
  <c r="R29" i="2"/>
  <c r="G30" i="2"/>
  <c r="I30" i="2"/>
  <c r="K30" i="2"/>
  <c r="M30" i="2"/>
  <c r="O30" i="2"/>
  <c r="Q30" i="2"/>
  <c r="R30" i="2"/>
  <c r="G4" i="3"/>
  <c r="I4" i="3"/>
  <c r="K4" i="3"/>
  <c r="M4" i="3"/>
  <c r="O4" i="3"/>
  <c r="Q4" i="3"/>
  <c r="R4" i="3"/>
  <c r="G5" i="3"/>
  <c r="I5" i="3"/>
  <c r="K5" i="3"/>
  <c r="M5" i="3"/>
  <c r="O5" i="3"/>
  <c r="Q5" i="3"/>
  <c r="R5" i="3"/>
  <c r="G6" i="3"/>
  <c r="I6" i="3"/>
  <c r="K6" i="3"/>
  <c r="M6" i="3"/>
  <c r="O6" i="3"/>
  <c r="Q6" i="3"/>
  <c r="R6" i="3"/>
  <c r="G7" i="3"/>
  <c r="I7" i="3"/>
  <c r="K7" i="3"/>
  <c r="M7" i="3"/>
  <c r="O7" i="3"/>
  <c r="Q7" i="3"/>
  <c r="R7" i="3"/>
  <c r="G8" i="3"/>
  <c r="I8" i="3"/>
  <c r="K8" i="3"/>
  <c r="M8" i="3"/>
  <c r="O8" i="3"/>
  <c r="Q8" i="3"/>
  <c r="R8" i="3"/>
  <c r="G9" i="3"/>
  <c r="I9" i="3"/>
  <c r="K9" i="3"/>
  <c r="M9" i="3"/>
  <c r="O9" i="3"/>
  <c r="Q9" i="3"/>
  <c r="R9" i="3"/>
  <c r="G10" i="3"/>
  <c r="I10" i="3"/>
  <c r="K10" i="3"/>
  <c r="M10" i="3"/>
  <c r="O10" i="3"/>
  <c r="Q10" i="3"/>
  <c r="R10" i="3"/>
  <c r="G11" i="3"/>
  <c r="I11" i="3"/>
  <c r="K11" i="3"/>
  <c r="M11" i="3"/>
  <c r="O11" i="3"/>
  <c r="Q11" i="3"/>
  <c r="R11" i="3"/>
  <c r="G12" i="3"/>
  <c r="I12" i="3"/>
  <c r="K12" i="3"/>
  <c r="M12" i="3"/>
  <c r="O12" i="3"/>
  <c r="Q12" i="3"/>
  <c r="R12" i="3"/>
  <c r="G17" i="3"/>
  <c r="I17" i="3"/>
  <c r="K17" i="3"/>
  <c r="M17" i="3"/>
  <c r="O17" i="3"/>
  <c r="Q17" i="3"/>
  <c r="R17" i="3"/>
  <c r="G18" i="3"/>
  <c r="I18" i="3"/>
  <c r="K18" i="3"/>
  <c r="M18" i="3"/>
  <c r="O18" i="3"/>
  <c r="Q18" i="3"/>
  <c r="R18" i="3"/>
  <c r="D19" i="3"/>
  <c r="G19" i="3"/>
  <c r="I19" i="3"/>
  <c r="K19" i="3"/>
  <c r="M19" i="3"/>
  <c r="O19" i="3"/>
  <c r="Q19" i="3"/>
  <c r="R19" i="3"/>
  <c r="G20" i="3"/>
  <c r="I20" i="3"/>
  <c r="K20" i="3"/>
  <c r="M20" i="3"/>
  <c r="O20" i="3"/>
  <c r="Q20" i="3"/>
  <c r="R20" i="3"/>
  <c r="G21" i="3"/>
  <c r="I21" i="3"/>
  <c r="K21" i="3"/>
  <c r="M21" i="3"/>
  <c r="O21" i="3"/>
  <c r="Q21" i="3"/>
  <c r="R21" i="3"/>
  <c r="G22" i="3"/>
  <c r="I22" i="3"/>
  <c r="K22" i="3"/>
  <c r="M22" i="3"/>
  <c r="O22" i="3"/>
  <c r="Q22" i="3"/>
  <c r="R22" i="3"/>
  <c r="G23" i="3"/>
  <c r="I23" i="3"/>
  <c r="K23" i="3"/>
  <c r="M23" i="3"/>
  <c r="O23" i="3"/>
  <c r="Q23" i="3"/>
  <c r="R23" i="3"/>
  <c r="G24" i="3"/>
  <c r="I24" i="3"/>
  <c r="K24" i="3"/>
  <c r="M24" i="3"/>
  <c r="O24" i="3"/>
  <c r="Q24" i="3"/>
  <c r="R24" i="3"/>
  <c r="G25" i="3"/>
  <c r="I25" i="3"/>
  <c r="K25" i="3"/>
  <c r="M25" i="3"/>
  <c r="O25" i="3"/>
  <c r="Q25" i="3"/>
  <c r="R25" i="3"/>
  <c r="G26" i="3"/>
  <c r="I26" i="3"/>
  <c r="K26" i="3"/>
  <c r="M26" i="3"/>
  <c r="O26" i="3"/>
  <c r="Q26" i="3"/>
  <c r="R26" i="3"/>
  <c r="G27" i="3"/>
  <c r="I27" i="3"/>
  <c r="K27" i="3"/>
  <c r="M27" i="3"/>
  <c r="O27" i="3"/>
  <c r="Q27" i="3"/>
  <c r="R27" i="3"/>
  <c r="G28" i="3"/>
  <c r="I28" i="3"/>
  <c r="K28" i="3"/>
  <c r="M28" i="3"/>
  <c r="O28" i="3"/>
  <c r="Q28" i="3"/>
  <c r="R28" i="3"/>
  <c r="G29" i="3"/>
  <c r="I29" i="3"/>
  <c r="K29" i="3"/>
  <c r="M29" i="3"/>
  <c r="O29" i="3"/>
  <c r="Q29" i="3"/>
  <c r="R29" i="3"/>
  <c r="G30" i="3"/>
  <c r="I30" i="3"/>
  <c r="K30" i="3"/>
  <c r="M30" i="3"/>
  <c r="O30" i="3"/>
  <c r="Q30" i="3"/>
  <c r="R30" i="3"/>
  <c r="G31" i="3"/>
  <c r="I31" i="3"/>
  <c r="K31" i="3"/>
  <c r="M31" i="3"/>
  <c r="O31" i="3"/>
  <c r="Q31" i="3"/>
  <c r="R31" i="3"/>
  <c r="G35" i="3"/>
  <c r="I35" i="3"/>
  <c r="K35" i="3"/>
  <c r="M35" i="3"/>
  <c r="O35" i="3"/>
  <c r="Q35" i="3"/>
  <c r="R35" i="3"/>
  <c r="G36" i="3"/>
  <c r="I36" i="3"/>
  <c r="K36" i="3"/>
  <c r="M36" i="3"/>
  <c r="O36" i="3"/>
  <c r="Q36" i="3"/>
  <c r="R36" i="3"/>
  <c r="G37" i="3"/>
  <c r="I37" i="3"/>
  <c r="K37" i="3"/>
  <c r="M37" i="3"/>
  <c r="O37" i="3"/>
  <c r="Q37" i="3"/>
  <c r="R37" i="3"/>
  <c r="G4" i="4"/>
  <c r="I4" i="4"/>
  <c r="K4" i="4"/>
  <c r="M4" i="4"/>
  <c r="O4" i="4"/>
  <c r="Q4" i="4"/>
  <c r="R4" i="4"/>
  <c r="G5" i="4"/>
  <c r="I5" i="4"/>
  <c r="K5" i="4"/>
  <c r="M5" i="4"/>
  <c r="O5" i="4"/>
  <c r="Q5" i="4"/>
  <c r="R5" i="4"/>
  <c r="G6" i="4"/>
  <c r="I6" i="4"/>
  <c r="K6" i="4"/>
  <c r="M6" i="4"/>
  <c r="O6" i="4"/>
  <c r="Q6" i="4"/>
  <c r="R6" i="4"/>
  <c r="G7" i="4"/>
  <c r="I7" i="4"/>
  <c r="K7" i="4"/>
  <c r="M7" i="4"/>
  <c r="O7" i="4"/>
  <c r="Q7" i="4"/>
  <c r="R7" i="4"/>
  <c r="G8" i="4"/>
  <c r="I8" i="4"/>
  <c r="K8" i="4"/>
  <c r="M8" i="4"/>
  <c r="O8" i="4"/>
  <c r="Q8" i="4"/>
  <c r="R8" i="4"/>
  <c r="G9" i="4"/>
  <c r="I9" i="4"/>
  <c r="K9" i="4"/>
  <c r="M9" i="4"/>
  <c r="O9" i="4"/>
  <c r="Q9" i="4"/>
  <c r="R9" i="4"/>
  <c r="G10" i="4"/>
  <c r="I10" i="4"/>
  <c r="K10" i="4"/>
  <c r="M10" i="4"/>
  <c r="O10" i="4"/>
  <c r="Q10" i="4"/>
  <c r="R10" i="4"/>
  <c r="G11" i="4"/>
  <c r="I11" i="4"/>
  <c r="K11" i="4"/>
  <c r="M11" i="4"/>
  <c r="O11" i="4"/>
  <c r="Q11" i="4"/>
  <c r="R11" i="4"/>
  <c r="G12" i="4"/>
  <c r="I12" i="4"/>
  <c r="K12" i="4"/>
  <c r="M12" i="4"/>
  <c r="O12" i="4"/>
  <c r="Q12" i="4"/>
  <c r="R12" i="4"/>
  <c r="G13" i="4"/>
  <c r="I13" i="4"/>
  <c r="K13" i="4"/>
  <c r="M13" i="4"/>
  <c r="O13" i="4"/>
  <c r="Q13" i="4"/>
  <c r="R13" i="4"/>
  <c r="G14" i="4"/>
  <c r="I14" i="4"/>
  <c r="K14" i="4"/>
  <c r="M14" i="4"/>
  <c r="O14" i="4"/>
  <c r="Q14" i="4"/>
  <c r="R14" i="4"/>
  <c r="G19" i="4"/>
  <c r="I19" i="4"/>
  <c r="K19" i="4"/>
  <c r="M19" i="4"/>
  <c r="O19" i="4"/>
  <c r="Q19" i="4"/>
  <c r="R19" i="4"/>
  <c r="G20" i="4"/>
  <c r="I20" i="4"/>
  <c r="K20" i="4"/>
  <c r="M20" i="4"/>
  <c r="O20" i="4"/>
  <c r="Q20" i="4"/>
  <c r="R20" i="4"/>
  <c r="G21" i="4"/>
  <c r="I21" i="4"/>
  <c r="K21" i="4"/>
  <c r="M21" i="4"/>
  <c r="O21" i="4"/>
  <c r="Q21" i="4"/>
  <c r="R21" i="4"/>
  <c r="G22" i="4"/>
  <c r="I22" i="4"/>
  <c r="K22" i="4"/>
  <c r="M22" i="4"/>
  <c r="O22" i="4"/>
  <c r="Q22" i="4"/>
  <c r="R22" i="4"/>
  <c r="G23" i="4"/>
  <c r="I23" i="4"/>
  <c r="K23" i="4"/>
  <c r="M23" i="4"/>
  <c r="O23" i="4"/>
  <c r="Q23" i="4"/>
  <c r="R23" i="4"/>
  <c r="G24" i="4"/>
  <c r="I24" i="4"/>
  <c r="K24" i="4"/>
  <c r="M24" i="4"/>
  <c r="O24" i="4"/>
  <c r="Q24" i="4"/>
  <c r="R24" i="4"/>
  <c r="G25" i="4"/>
  <c r="I25" i="4"/>
  <c r="K25" i="4"/>
  <c r="M25" i="4"/>
  <c r="O25" i="4"/>
  <c r="Q25" i="4"/>
  <c r="R25" i="4"/>
  <c r="G26" i="4"/>
  <c r="I26" i="4"/>
  <c r="K26" i="4"/>
  <c r="M26" i="4"/>
  <c r="O26" i="4"/>
  <c r="Q26" i="4"/>
  <c r="R26" i="4"/>
  <c r="G27" i="4"/>
  <c r="I27" i="4"/>
  <c r="K27" i="4"/>
  <c r="M27" i="4"/>
  <c r="O27" i="4"/>
  <c r="Q27" i="4"/>
  <c r="R27" i="4"/>
  <c r="G28" i="4"/>
  <c r="I28" i="4"/>
  <c r="K28" i="4"/>
  <c r="M28" i="4"/>
  <c r="O28" i="4"/>
  <c r="Q28" i="4"/>
  <c r="R28" i="4"/>
  <c r="G29" i="4"/>
  <c r="I29" i="4"/>
  <c r="K29" i="4"/>
  <c r="M29" i="4"/>
  <c r="O29" i="4"/>
  <c r="Q29" i="4"/>
  <c r="R29" i="4"/>
  <c r="G30" i="4"/>
  <c r="I30" i="4"/>
  <c r="K30" i="4"/>
  <c r="M30" i="4"/>
  <c r="O30" i="4"/>
  <c r="Q30" i="4"/>
  <c r="R30" i="4"/>
  <c r="G31" i="4"/>
  <c r="I31" i="4"/>
  <c r="K31" i="4"/>
  <c r="M31" i="4"/>
  <c r="O31" i="4"/>
  <c r="Q31" i="4"/>
  <c r="R31" i="4"/>
  <c r="G36" i="4"/>
  <c r="I36" i="4"/>
  <c r="K36" i="4"/>
  <c r="M36" i="4"/>
  <c r="O36" i="4"/>
  <c r="Q36" i="4"/>
  <c r="R36" i="4"/>
  <c r="G37" i="4"/>
  <c r="I37" i="4"/>
  <c r="K37" i="4"/>
  <c r="M37" i="4"/>
  <c r="O37" i="4"/>
  <c r="Q37" i="4"/>
  <c r="R37" i="4"/>
  <c r="G38" i="4"/>
  <c r="I38" i="4"/>
  <c r="K38" i="4"/>
  <c r="M38" i="4"/>
  <c r="O38" i="4"/>
  <c r="Q38" i="4"/>
  <c r="R38" i="4"/>
  <c r="G39" i="4"/>
  <c r="I39" i="4"/>
  <c r="K39" i="4"/>
  <c r="M39" i="4"/>
  <c r="O39" i="4"/>
  <c r="Q39" i="4"/>
  <c r="R39" i="4"/>
  <c r="G40" i="4"/>
  <c r="I40" i="4"/>
  <c r="K40" i="4"/>
  <c r="M40" i="4"/>
  <c r="O40" i="4"/>
  <c r="Q40" i="4"/>
  <c r="R40" i="4"/>
  <c r="G41" i="4"/>
  <c r="I41" i="4"/>
  <c r="K41" i="4"/>
  <c r="M41" i="4"/>
  <c r="O41" i="4"/>
  <c r="Q41" i="4"/>
  <c r="R41" i="4"/>
  <c r="G42" i="4"/>
  <c r="I42" i="4"/>
  <c r="K42" i="4"/>
  <c r="M42" i="4"/>
  <c r="O42" i="4"/>
  <c r="Q42" i="4"/>
  <c r="R42" i="4"/>
  <c r="G43" i="4"/>
  <c r="I43" i="4"/>
  <c r="K43" i="4"/>
  <c r="M43" i="4"/>
  <c r="O43" i="4"/>
  <c r="Q43" i="4"/>
  <c r="R43" i="4"/>
  <c r="G44" i="4"/>
  <c r="I44" i="4"/>
  <c r="K44" i="4"/>
  <c r="M44" i="4"/>
  <c r="O44" i="4"/>
  <c r="Q44" i="4"/>
  <c r="R44" i="4"/>
  <c r="G45" i="4"/>
  <c r="I45" i="4"/>
  <c r="K45" i="4"/>
  <c r="M45" i="4"/>
  <c r="O45" i="4"/>
  <c r="Q45" i="4"/>
  <c r="R45" i="4"/>
  <c r="G4" i="5"/>
  <c r="I4" i="5"/>
  <c r="K4" i="5"/>
  <c r="M4" i="5"/>
  <c r="O4" i="5"/>
  <c r="Q4" i="5"/>
  <c r="R4" i="5"/>
  <c r="G5" i="5"/>
  <c r="I5" i="5"/>
  <c r="K5" i="5"/>
  <c r="M5" i="5"/>
  <c r="O5" i="5"/>
  <c r="Q5" i="5"/>
  <c r="R5" i="5"/>
  <c r="G6" i="5"/>
  <c r="I6" i="5"/>
  <c r="K6" i="5"/>
  <c r="M6" i="5"/>
  <c r="O6" i="5"/>
  <c r="Q6" i="5"/>
  <c r="R6" i="5"/>
  <c r="G7" i="5"/>
  <c r="I7" i="5"/>
  <c r="K7" i="5"/>
  <c r="M7" i="5"/>
  <c r="O7" i="5"/>
  <c r="Q7" i="5"/>
  <c r="R7" i="5"/>
  <c r="G8" i="5"/>
  <c r="I8" i="5"/>
  <c r="K8" i="5"/>
  <c r="M8" i="5"/>
  <c r="O8" i="5"/>
  <c r="Q8" i="5"/>
  <c r="R8" i="5"/>
  <c r="G9" i="5"/>
  <c r="I9" i="5"/>
  <c r="K9" i="5"/>
  <c r="M9" i="5"/>
  <c r="O9" i="5"/>
  <c r="Q9" i="5"/>
  <c r="R9" i="5"/>
  <c r="G10" i="5"/>
  <c r="I10" i="5"/>
  <c r="K10" i="5"/>
  <c r="M10" i="5"/>
  <c r="O10" i="5"/>
  <c r="Q10" i="5"/>
  <c r="R10" i="5"/>
  <c r="G11" i="5"/>
  <c r="I11" i="5"/>
  <c r="K11" i="5"/>
  <c r="M11" i="5"/>
  <c r="O11" i="5"/>
  <c r="Q11" i="5"/>
  <c r="R11" i="5"/>
  <c r="G12" i="5"/>
  <c r="I12" i="5"/>
  <c r="K12" i="5"/>
  <c r="M12" i="5"/>
  <c r="O12" i="5"/>
  <c r="Q12" i="5"/>
  <c r="R12" i="5"/>
  <c r="G13" i="5"/>
  <c r="I13" i="5"/>
  <c r="K13" i="5"/>
  <c r="M13" i="5"/>
  <c r="O13" i="5"/>
  <c r="Q13" i="5"/>
  <c r="R13" i="5"/>
  <c r="G14" i="5"/>
  <c r="I14" i="5"/>
  <c r="K14" i="5"/>
  <c r="M14" i="5"/>
  <c r="O14" i="5"/>
  <c r="Q14" i="5"/>
  <c r="R14" i="5"/>
  <c r="G15" i="5"/>
  <c r="I15" i="5"/>
  <c r="K15" i="5"/>
  <c r="M15" i="5"/>
  <c r="O15" i="5"/>
  <c r="Q15" i="5"/>
  <c r="R15" i="5"/>
  <c r="G16" i="5"/>
  <c r="I16" i="5"/>
  <c r="K16" i="5"/>
  <c r="M16" i="5"/>
  <c r="O16" i="5"/>
  <c r="Q16" i="5"/>
  <c r="R16" i="5"/>
  <c r="G17" i="5"/>
  <c r="I17" i="5"/>
  <c r="K17" i="5"/>
  <c r="M17" i="5"/>
  <c r="O17" i="5"/>
  <c r="Q17" i="5"/>
  <c r="R17" i="5"/>
  <c r="G20" i="5"/>
  <c r="I20" i="5"/>
  <c r="K20" i="5"/>
  <c r="M20" i="5"/>
  <c r="O20" i="5"/>
  <c r="Q20" i="5"/>
  <c r="R20" i="5"/>
  <c r="G21" i="5"/>
  <c r="I21" i="5"/>
  <c r="K21" i="5"/>
  <c r="M21" i="5"/>
  <c r="O21" i="5"/>
  <c r="Q21" i="5"/>
  <c r="R21" i="5"/>
  <c r="G22" i="5"/>
  <c r="I22" i="5"/>
  <c r="K22" i="5"/>
  <c r="M22" i="5"/>
  <c r="O22" i="5"/>
  <c r="Q22" i="5"/>
  <c r="R22" i="5"/>
  <c r="G23" i="5"/>
  <c r="I23" i="5"/>
  <c r="K23" i="5"/>
  <c r="M23" i="5"/>
  <c r="O23" i="5"/>
  <c r="Q23" i="5"/>
  <c r="R23" i="5"/>
  <c r="G24" i="5"/>
  <c r="I24" i="5"/>
  <c r="K24" i="5"/>
  <c r="M24" i="5"/>
  <c r="O24" i="5"/>
  <c r="Q24" i="5"/>
  <c r="R24" i="5"/>
  <c r="G25" i="5"/>
  <c r="I25" i="5"/>
  <c r="K25" i="5"/>
  <c r="M25" i="5"/>
  <c r="O25" i="5"/>
  <c r="Q25" i="5"/>
  <c r="R25" i="5"/>
  <c r="G26" i="5"/>
  <c r="I26" i="5"/>
  <c r="K26" i="5"/>
  <c r="M26" i="5"/>
  <c r="O26" i="5"/>
  <c r="Q26" i="5"/>
  <c r="R26" i="5"/>
  <c r="G27" i="5"/>
  <c r="I27" i="5"/>
  <c r="K27" i="5"/>
  <c r="M27" i="5"/>
  <c r="O27" i="5"/>
  <c r="Q27" i="5"/>
  <c r="R27" i="5"/>
  <c r="G28" i="5"/>
  <c r="I28" i="5"/>
  <c r="K28" i="5"/>
  <c r="M28" i="5"/>
  <c r="O28" i="5"/>
  <c r="Q28" i="5"/>
  <c r="R28" i="5"/>
  <c r="G29" i="5"/>
  <c r="I29" i="5"/>
  <c r="K29" i="5"/>
  <c r="M29" i="5"/>
  <c r="O29" i="5"/>
  <c r="Q29" i="5"/>
  <c r="R29" i="5"/>
  <c r="G30" i="5"/>
  <c r="I30" i="5"/>
  <c r="K30" i="5"/>
  <c r="M30" i="5"/>
  <c r="O30" i="5"/>
  <c r="Q30" i="5"/>
  <c r="R30" i="5"/>
  <c r="G35" i="5"/>
  <c r="I35" i="5"/>
  <c r="K35" i="5"/>
  <c r="M35" i="5"/>
  <c r="O35" i="5"/>
  <c r="Q35" i="5"/>
  <c r="R35" i="5"/>
  <c r="G36" i="5"/>
  <c r="I36" i="5"/>
  <c r="K36" i="5"/>
  <c r="M36" i="5"/>
  <c r="O36" i="5"/>
  <c r="Q36" i="5"/>
  <c r="R36" i="5"/>
  <c r="G37" i="5"/>
  <c r="I37" i="5"/>
  <c r="K37" i="5"/>
  <c r="M37" i="5"/>
  <c r="O37" i="5"/>
  <c r="Q37" i="5"/>
  <c r="R37" i="5"/>
  <c r="G38" i="5"/>
  <c r="I38" i="5"/>
  <c r="K38" i="5"/>
  <c r="M38" i="5"/>
  <c r="O38" i="5"/>
  <c r="Q38" i="5"/>
  <c r="R38" i="5"/>
  <c r="M4" i="1"/>
  <c r="N4" i="1"/>
  <c r="O4" i="1"/>
  <c r="P4" i="1"/>
  <c r="Q4" i="1"/>
  <c r="M5" i="1"/>
  <c r="N5" i="1"/>
  <c r="O5" i="1"/>
  <c r="P5" i="1"/>
  <c r="Q5" i="1"/>
  <c r="M6" i="1"/>
  <c r="N6" i="1"/>
  <c r="O6" i="1"/>
  <c r="P6" i="1"/>
  <c r="Q6" i="1"/>
  <c r="M7" i="1"/>
  <c r="N7" i="1"/>
  <c r="O7" i="1"/>
  <c r="P7" i="1"/>
  <c r="Q7" i="1"/>
  <c r="M8" i="1"/>
  <c r="N8" i="1"/>
  <c r="O8" i="1"/>
  <c r="P8" i="1"/>
  <c r="Q8" i="1"/>
  <c r="M9" i="1"/>
  <c r="N9" i="1"/>
  <c r="O9" i="1"/>
  <c r="P9" i="1"/>
  <c r="Q9" i="1"/>
  <c r="M10" i="1"/>
  <c r="N10" i="1"/>
  <c r="O10" i="1"/>
  <c r="P10" i="1"/>
  <c r="Q10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60" i="1"/>
  <c r="N60" i="1"/>
  <c r="O60" i="1"/>
  <c r="P60" i="1"/>
  <c r="Q60" i="1"/>
  <c r="M61" i="1"/>
  <c r="N61" i="1"/>
  <c r="O61" i="1"/>
  <c r="P61" i="1"/>
  <c r="Q61" i="1"/>
  <c r="M62" i="1"/>
  <c r="N62" i="1"/>
  <c r="O62" i="1"/>
  <c r="P62" i="1"/>
  <c r="Q62" i="1"/>
  <c r="M63" i="1"/>
  <c r="N63" i="1"/>
  <c r="O63" i="1"/>
  <c r="P63" i="1"/>
  <c r="Q63" i="1"/>
  <c r="M64" i="1"/>
  <c r="N64" i="1"/>
  <c r="O64" i="1"/>
  <c r="P64" i="1"/>
  <c r="Q64" i="1"/>
  <c r="M68" i="1"/>
  <c r="N68" i="1"/>
  <c r="O68" i="1"/>
  <c r="P68" i="1"/>
  <c r="Q68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G4" i="6"/>
  <c r="I4" i="6"/>
  <c r="K4" i="6"/>
  <c r="M4" i="6"/>
  <c r="O4" i="6"/>
  <c r="Q4" i="6"/>
  <c r="R4" i="6"/>
  <c r="G5" i="6"/>
  <c r="I5" i="6"/>
  <c r="K5" i="6"/>
  <c r="M5" i="6"/>
  <c r="O5" i="6"/>
  <c r="Q5" i="6"/>
  <c r="R5" i="6"/>
  <c r="G6" i="6"/>
  <c r="I6" i="6"/>
  <c r="K6" i="6"/>
  <c r="M6" i="6"/>
  <c r="O6" i="6"/>
  <c r="Q6" i="6"/>
  <c r="R6" i="6"/>
  <c r="G7" i="6"/>
  <c r="I7" i="6"/>
  <c r="K7" i="6"/>
  <c r="M7" i="6"/>
  <c r="O7" i="6"/>
  <c r="Q7" i="6"/>
  <c r="R7" i="6"/>
  <c r="G8" i="6"/>
  <c r="I8" i="6"/>
  <c r="K8" i="6"/>
  <c r="M8" i="6"/>
  <c r="O8" i="6"/>
  <c r="Q8" i="6"/>
  <c r="R8" i="6"/>
  <c r="G9" i="6"/>
  <c r="I9" i="6"/>
  <c r="K9" i="6"/>
  <c r="M9" i="6"/>
  <c r="O9" i="6"/>
  <c r="Q9" i="6"/>
  <c r="R9" i="6"/>
  <c r="G10" i="6"/>
  <c r="I10" i="6"/>
  <c r="K10" i="6"/>
  <c r="M10" i="6"/>
  <c r="O10" i="6"/>
  <c r="Q10" i="6"/>
  <c r="R10" i="6"/>
  <c r="G11" i="6"/>
  <c r="I11" i="6"/>
  <c r="K11" i="6"/>
  <c r="M11" i="6"/>
  <c r="O11" i="6"/>
  <c r="Q11" i="6"/>
  <c r="R11" i="6"/>
  <c r="G12" i="6"/>
  <c r="I12" i="6"/>
  <c r="K12" i="6"/>
  <c r="M12" i="6"/>
  <c r="O12" i="6"/>
  <c r="Q12" i="6"/>
  <c r="R12" i="6"/>
  <c r="G13" i="6"/>
  <c r="I13" i="6"/>
  <c r="K13" i="6"/>
  <c r="M13" i="6"/>
  <c r="O13" i="6"/>
  <c r="Q13" i="6"/>
  <c r="R13" i="6"/>
  <c r="G16" i="6"/>
  <c r="I16" i="6"/>
  <c r="K16" i="6"/>
  <c r="M16" i="6"/>
  <c r="O16" i="6"/>
  <c r="Q16" i="6"/>
  <c r="R16" i="6"/>
  <c r="G17" i="6"/>
  <c r="I17" i="6"/>
  <c r="K17" i="6"/>
  <c r="M17" i="6"/>
  <c r="O17" i="6"/>
  <c r="Q17" i="6"/>
  <c r="R17" i="6"/>
  <c r="G18" i="6"/>
  <c r="I18" i="6"/>
  <c r="K18" i="6"/>
  <c r="M18" i="6"/>
  <c r="O18" i="6"/>
  <c r="Q18" i="6"/>
  <c r="R18" i="6"/>
  <c r="G19" i="6"/>
  <c r="I19" i="6"/>
  <c r="K19" i="6"/>
  <c r="M19" i="6"/>
  <c r="O19" i="6"/>
  <c r="Q19" i="6"/>
  <c r="R19" i="6"/>
  <c r="G20" i="6"/>
  <c r="I20" i="6"/>
  <c r="K20" i="6"/>
  <c r="M20" i="6"/>
  <c r="O20" i="6"/>
  <c r="Q20" i="6"/>
  <c r="R20" i="6"/>
  <c r="G21" i="6"/>
  <c r="I21" i="6"/>
  <c r="K21" i="6"/>
  <c r="M21" i="6"/>
  <c r="O21" i="6"/>
  <c r="Q21" i="6"/>
  <c r="R21" i="6"/>
  <c r="G22" i="6"/>
  <c r="I22" i="6"/>
  <c r="K22" i="6"/>
  <c r="M22" i="6"/>
  <c r="O22" i="6"/>
  <c r="Q22" i="6"/>
  <c r="R22" i="6"/>
  <c r="G23" i="6"/>
  <c r="I23" i="6"/>
  <c r="K23" i="6"/>
  <c r="M23" i="6"/>
  <c r="O23" i="6"/>
  <c r="Q23" i="6"/>
  <c r="R23" i="6"/>
  <c r="G27" i="6"/>
  <c r="I27" i="6"/>
  <c r="K27" i="6"/>
  <c r="M27" i="6"/>
  <c r="O27" i="6"/>
  <c r="Q27" i="6"/>
  <c r="R27" i="6"/>
  <c r="G28" i="6"/>
  <c r="I28" i="6"/>
  <c r="K28" i="6"/>
  <c r="M28" i="6"/>
  <c r="O28" i="6"/>
  <c r="Q28" i="6"/>
  <c r="R28" i="6"/>
  <c r="G29" i="6"/>
  <c r="I29" i="6"/>
  <c r="K29" i="6"/>
  <c r="M29" i="6"/>
  <c r="O29" i="6"/>
  <c r="Q29" i="6"/>
  <c r="R29" i="6"/>
  <c r="G30" i="6"/>
  <c r="I30" i="6"/>
  <c r="K30" i="6"/>
  <c r="M30" i="6"/>
  <c r="O30" i="6"/>
  <c r="Q30" i="6"/>
  <c r="R30" i="6"/>
  <c r="G6" i="7"/>
  <c r="I6" i="7"/>
  <c r="K6" i="7"/>
  <c r="M6" i="7"/>
  <c r="O6" i="7"/>
  <c r="Q6" i="7"/>
  <c r="G8" i="7"/>
  <c r="I8" i="7"/>
  <c r="K8" i="7"/>
  <c r="M8" i="7"/>
  <c r="O8" i="7"/>
  <c r="Q8" i="7"/>
  <c r="G7" i="7"/>
  <c r="I7" i="7"/>
  <c r="K7" i="7"/>
  <c r="M7" i="7"/>
  <c r="O7" i="7"/>
  <c r="Q7" i="7"/>
  <c r="G10" i="7"/>
  <c r="I10" i="7"/>
  <c r="K10" i="7"/>
  <c r="M10" i="7"/>
  <c r="O10" i="7"/>
  <c r="Q10" i="7"/>
  <c r="G4" i="7"/>
  <c r="I4" i="7"/>
  <c r="K4" i="7"/>
  <c r="M4" i="7"/>
  <c r="O4" i="7"/>
  <c r="Q4" i="7"/>
  <c r="G9" i="7"/>
  <c r="I9" i="7"/>
  <c r="K9" i="7"/>
  <c r="M9" i="7"/>
  <c r="O9" i="7"/>
  <c r="Q9" i="7"/>
  <c r="G5" i="7"/>
  <c r="I5" i="7"/>
  <c r="K5" i="7"/>
  <c r="M5" i="7"/>
  <c r="O5" i="7"/>
  <c r="Q5" i="7"/>
  <c r="G15" i="7"/>
  <c r="I15" i="7"/>
  <c r="K15" i="7"/>
  <c r="M15" i="7"/>
  <c r="O15" i="7"/>
  <c r="Q15" i="7"/>
  <c r="G18" i="7"/>
  <c r="I18" i="7"/>
  <c r="K18" i="7"/>
  <c r="M18" i="7"/>
  <c r="O18" i="7"/>
  <c r="Q18" i="7"/>
  <c r="G14" i="7"/>
  <c r="I14" i="7"/>
  <c r="K14" i="7"/>
  <c r="M14" i="7"/>
  <c r="O14" i="7"/>
  <c r="Q14" i="7"/>
  <c r="G16" i="7"/>
  <c r="I16" i="7"/>
  <c r="K16" i="7"/>
  <c r="M16" i="7"/>
  <c r="O16" i="7"/>
  <c r="Q16" i="7"/>
  <c r="G13" i="7"/>
  <c r="I13" i="7"/>
  <c r="K13" i="7"/>
  <c r="M13" i="7"/>
  <c r="O13" i="7"/>
  <c r="Q13" i="7"/>
  <c r="G17" i="7"/>
  <c r="I17" i="7"/>
  <c r="K17" i="7"/>
  <c r="M17" i="7"/>
  <c r="O17" i="7"/>
  <c r="Q17" i="7"/>
  <c r="G21" i="7"/>
  <c r="I21" i="7"/>
  <c r="K21" i="7"/>
  <c r="M21" i="7"/>
  <c r="O21" i="7"/>
  <c r="Q21" i="7"/>
  <c r="G22" i="7"/>
  <c r="I22" i="7"/>
  <c r="K22" i="7"/>
  <c r="M22" i="7"/>
  <c r="O22" i="7"/>
  <c r="Q22" i="7"/>
  <c r="G23" i="7"/>
  <c r="I23" i="7"/>
  <c r="K23" i="7"/>
  <c r="M23" i="7"/>
  <c r="O23" i="7"/>
  <c r="Q23" i="7"/>
  <c r="G24" i="7"/>
  <c r="I24" i="7"/>
  <c r="K24" i="7"/>
  <c r="M24" i="7"/>
  <c r="O24" i="7"/>
  <c r="Q24" i="7"/>
  <c r="G25" i="7"/>
  <c r="I25" i="7"/>
  <c r="K25" i="7"/>
  <c r="M25" i="7"/>
  <c r="O25" i="7"/>
  <c r="Q25" i="7"/>
  <c r="G26" i="7"/>
  <c r="I26" i="7"/>
  <c r="K26" i="7"/>
  <c r="M26" i="7"/>
  <c r="O26" i="7"/>
  <c r="Q26" i="7"/>
  <c r="G27" i="7"/>
  <c r="I27" i="7"/>
  <c r="K27" i="7"/>
  <c r="M27" i="7"/>
  <c r="O27" i="7"/>
  <c r="Q27" i="7"/>
  <c r="G28" i="7"/>
  <c r="I28" i="7"/>
  <c r="K28" i="7"/>
  <c r="M28" i="7"/>
  <c r="O28" i="7"/>
  <c r="Q28" i="7"/>
  <c r="G29" i="7"/>
  <c r="I29" i="7"/>
  <c r="K29" i="7"/>
  <c r="M29" i="7"/>
  <c r="O29" i="7"/>
  <c r="Q29" i="7"/>
  <c r="G30" i="7"/>
  <c r="I30" i="7"/>
  <c r="K30" i="7"/>
  <c r="M30" i="7"/>
  <c r="O30" i="7"/>
  <c r="Q30" i="7"/>
  <c r="R6" i="7" l="1"/>
  <c r="R28" i="7"/>
  <c r="R23" i="7"/>
  <c r="R17" i="7"/>
  <c r="R22" i="7"/>
  <c r="R14" i="7"/>
  <c r="R27" i="7"/>
  <c r="R24" i="7"/>
  <c r="R13" i="7"/>
  <c r="R16" i="7"/>
  <c r="R25" i="7"/>
  <c r="R18" i="7"/>
  <c r="R15" i="7"/>
  <c r="R4" i="7"/>
  <c r="R29" i="7"/>
  <c r="R30" i="7"/>
  <c r="R26" i="7"/>
  <c r="R21" i="7"/>
  <c r="R9" i="7"/>
  <c r="R10" i="7"/>
  <c r="R5" i="7"/>
  <c r="R8" i="7"/>
  <c r="R7" i="7"/>
</calcChain>
</file>

<file path=xl/sharedStrings.xml><?xml version="1.0" encoding="utf-8"?>
<sst xmlns="http://schemas.openxmlformats.org/spreadsheetml/2006/main" count="906" uniqueCount="117">
  <si>
    <t>Výsledky jednotlivých kol - jednoranky</t>
  </si>
  <si>
    <t>Počítané výsledky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</si>
  <si>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</si>
  <si>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</si>
  <si>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</si>
  <si>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</si>
  <si>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</si>
  <si>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</si>
  <si>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</si>
  <si>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</si>
  <si>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</si>
  <si>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</si>
  <si>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Max 1</t>
  </si>
  <si>
    <t xml:space="preserve">Max 2 </t>
  </si>
  <si>
    <t>Max 3</t>
  </si>
  <si>
    <t>Max 4</t>
  </si>
  <si>
    <t>Celkem</t>
  </si>
  <si>
    <t>Pořadí</t>
  </si>
  <si>
    <t>Jméno</t>
  </si>
  <si>
    <t>Příjmení</t>
  </si>
  <si>
    <t>%</t>
  </si>
  <si>
    <t>Jan</t>
  </si>
  <si>
    <t>Khýr</t>
  </si>
  <si>
    <t>Jaroslav</t>
  </si>
  <si>
    <t>Hlavata</t>
  </si>
  <si>
    <t>Čengery</t>
  </si>
  <si>
    <t>Tomáš</t>
  </si>
  <si>
    <t>Křemenák</t>
  </si>
  <si>
    <t xml:space="preserve">Štěpán </t>
  </si>
  <si>
    <t>Ševců</t>
  </si>
  <si>
    <t>Jiří</t>
  </si>
  <si>
    <t>Pechoušek</t>
  </si>
  <si>
    <t>Jaromír</t>
  </si>
  <si>
    <t>Punčochář</t>
  </si>
  <si>
    <t>Pavel</t>
  </si>
  <si>
    <t>Jindra</t>
  </si>
  <si>
    <t>Nikodém</t>
  </si>
  <si>
    <t>Ivan</t>
  </si>
  <si>
    <t>Vokurka</t>
  </si>
  <si>
    <t>Miloslav</t>
  </si>
  <si>
    <t>Staněk</t>
  </si>
  <si>
    <t>Petr</t>
  </si>
  <si>
    <t>Vrátník</t>
  </si>
  <si>
    <t>Bálek</t>
  </si>
  <si>
    <t>Horký</t>
  </si>
  <si>
    <t>Popek</t>
  </si>
  <si>
    <t>Král</t>
  </si>
  <si>
    <t>Hájek</t>
  </si>
  <si>
    <t>Milan</t>
  </si>
  <si>
    <t>Slavík</t>
  </si>
  <si>
    <t>Straka</t>
  </si>
  <si>
    <t>Novotný</t>
  </si>
  <si>
    <t>Jakub</t>
  </si>
  <si>
    <t>Lachman</t>
  </si>
  <si>
    <t>Výsledky jednotlivých kol - opakovačky&amp;samonabíjecí</t>
  </si>
  <si>
    <t>Václav</t>
  </si>
  <si>
    <t>Balík</t>
  </si>
  <si>
    <t>Kodera</t>
  </si>
  <si>
    <t xml:space="preserve">Alexander </t>
  </si>
  <si>
    <t>Klenko</t>
  </si>
  <si>
    <t>Ladislav</t>
  </si>
  <si>
    <t>Kalach</t>
  </si>
  <si>
    <t>Marek</t>
  </si>
  <si>
    <t>Sýkora</t>
  </si>
  <si>
    <t>Prepletaný</t>
  </si>
  <si>
    <t>Sekera</t>
  </si>
  <si>
    <t>David</t>
  </si>
  <si>
    <t>Ambrož</t>
  </si>
  <si>
    <t>Roman</t>
  </si>
  <si>
    <t>Pytloun</t>
  </si>
  <si>
    <t>Řehořovský</t>
  </si>
  <si>
    <t>Krchov</t>
  </si>
  <si>
    <t>Lukáš</t>
  </si>
  <si>
    <t>Illek</t>
  </si>
  <si>
    <t>Nejepsa</t>
  </si>
  <si>
    <t>Cífka</t>
  </si>
  <si>
    <t>Daniel</t>
  </si>
  <si>
    <t>Hrzán</t>
  </si>
  <si>
    <t>Výsledky jednotlivých kol – junioři</t>
  </si>
  <si>
    <t>Hlavata ml.</t>
  </si>
  <si>
    <t>Němec</t>
  </si>
  <si>
    <t>Anna</t>
  </si>
  <si>
    <t>Zetková</t>
  </si>
  <si>
    <t>Rostislav</t>
  </si>
  <si>
    <t>Míchal</t>
  </si>
  <si>
    <t>Filip</t>
  </si>
  <si>
    <t>Výsledky jednotlivých položek - jednoranky</t>
  </si>
  <si>
    <t>Osobní údaje střelce</t>
  </si>
  <si>
    <t>1 bobr</t>
  </si>
  <si>
    <t>2 rukojmí 2011</t>
  </si>
  <si>
    <t>3 kolečka</t>
  </si>
  <si>
    <t>4 vleže bez opory</t>
  </si>
  <si>
    <t>5 rukojmí v oknech</t>
  </si>
  <si>
    <t>6 špejle</t>
  </si>
  <si>
    <t>Výsledky</t>
  </si>
  <si>
    <t>Start.č.</t>
  </si>
  <si>
    <t>SSK</t>
  </si>
  <si>
    <t>Vybavení</t>
  </si>
  <si>
    <t>b</t>
  </si>
  <si>
    <t>pořadí</t>
  </si>
  <si>
    <t xml:space="preserve">Jaroslav </t>
  </si>
  <si>
    <t>Štěpán</t>
  </si>
  <si>
    <t>Výsledky jednotlivých položek - opakovačky</t>
  </si>
  <si>
    <t xml:space="preserve">Jan </t>
  </si>
  <si>
    <t>Alexander</t>
  </si>
  <si>
    <t>Výsledky jednotlivých položek - junioři</t>
  </si>
  <si>
    <t>Hlavata jun.</t>
  </si>
  <si>
    <t>jun.</t>
  </si>
  <si>
    <t>Alexandr</t>
  </si>
  <si>
    <t>Alex</t>
  </si>
  <si>
    <t xml:space="preserve">Václav </t>
  </si>
  <si>
    <t>Nykodém</t>
  </si>
  <si>
    <t>KVZ Chomutov</t>
  </si>
  <si>
    <t>SSK Kadaň</t>
  </si>
  <si>
    <t>KVZ Teplice</t>
  </si>
  <si>
    <t>SČS Louny</t>
  </si>
  <si>
    <t>Unitop Louny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</si>
</sst>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%"/>
    <numFmt numFmtId="165" formatCode="0.00\ %"/>
    <numFmt numFmtId="166" formatCode="d/m/yyyy"/>
    <numFmt numFmtId="167" formatCode="0.0%"/>
  </numFmts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14"/>
        <bgColor indexed="3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49">
    <xf numFmtId="0" fontId="0" fillId="0" borderId="0" xfId="0"/>
    <xf numFmtId="0" fontId="1" fillId="0" borderId="0" xfId="2" applyNumberFormat="1" applyBorder="1" applyProtection="1"/>
    <xf numFmtId="0" fontId="3" fillId="3" borderId="3" xfId="2" applyNumberFormat="1" applyFont="1" applyFill="1" applyBorder="1" applyAlignment="1" applyProtection="1">
      <alignment horizontal="center" vertical="center"/>
    </xf>
    <xf numFmtId="0" fontId="2" fillId="4" borderId="3" xfId="2" applyNumberFormat="1" applyFont="1" applyFill="1" applyBorder="1" applyAlignment="1" applyProtection="1">
      <alignment horizontal="center"/>
    </xf>
    <xf numFmtId="0" fontId="2" fillId="5" borderId="3" xfId="2" applyNumberFormat="1" applyFont="1" applyFill="1" applyBorder="1" applyAlignment="1" applyProtection="1">
      <alignment horizontal="center"/>
    </xf>
    <xf numFmtId="0" fontId="2" fillId="7" borderId="3" xfId="2" applyNumberFormat="1" applyFont="1" applyFill="1" applyBorder="1" applyAlignment="1" applyProtection="1">
      <alignment horizontal="left"/>
    </xf>
    <xf numFmtId="0" fontId="1" fillId="0" borderId="3" xfId="2" applyNumberFormat="1" applyBorder="1" applyProtection="1"/>
    <xf numFmtId="165" fontId="4" fillId="0" borderId="3" xfId="2" applyNumberFormat="1" applyFont="1" applyBorder="1" applyProtection="1"/>
    <xf numFmtId="1" fontId="5" fillId="0" borderId="3" xfId="2" applyNumberFormat="1" applyFont="1" applyBorder="1" applyAlignment="1" applyProtection="1">
      <alignment horizontal="center"/>
    </xf>
    <xf numFmtId="165" fontId="4" fillId="0" borderId="3" xfId="2" applyNumberFormat="1" applyFont="1" applyBorder="1" applyAlignment="1" applyProtection="1">
      <alignment horizontal="right"/>
    </xf>
    <xf numFmtId="0" fontId="1" fillId="0" borderId="7" xfId="2" applyNumberFormat="1" applyBorder="1" applyProtection="1"/>
    <xf numFmtId="0" fontId="1" fillId="0" borderId="8" xfId="2" applyNumberFormat="1" applyBorder="1" applyProtection="1"/>
    <xf numFmtId="0" fontId="6" fillId="6" borderId="1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3" xfId="0" applyBorder="1"/>
    <xf numFmtId="0" fontId="7" fillId="0" borderId="3" xfId="0" applyFont="1" applyBorder="1"/>
    <xf numFmtId="0" fontId="4" fillId="0" borderId="3" xfId="0" applyFont="1" applyBorder="1"/>
    <xf numFmtId="167" fontId="4" fillId="0" borderId="3" xfId="1" applyNumberFormat="1" applyFont="1" applyBorder="1" applyProtection="1"/>
    <xf numFmtId="165" fontId="4" fillId="0" borderId="3" xfId="0" applyNumberFormat="1" applyFont="1" applyBorder="1"/>
    <xf numFmtId="0" fontId="2" fillId="0" borderId="1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7" fillId="0" borderId="0" xfId="0" applyFont="1"/>
    <xf numFmtId="167" fontId="4" fillId="0" borderId="0" xfId="1" applyNumberFormat="1" applyFont="1" applyBorder="1" applyProtection="1"/>
    <xf numFmtId="0" fontId="4" fillId="0" borderId="0" xfId="0" applyFont="1"/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4" fillId="0" borderId="0" xfId="0" applyNumberFormat="1" applyFont="1"/>
    <xf numFmtId="0" fontId="2" fillId="0" borderId="0" xfId="0" applyFont="1" applyAlignment="1">
      <alignment horizontal="center"/>
    </xf>
    <xf numFmtId="0" fontId="2" fillId="2" borderId="6" xfId="2" applyNumberFormat="1" applyFont="1" applyFill="1" applyBorder="1" applyAlignment="1" applyProtection="1">
      <alignment horizontal="center" vertical="center"/>
    </xf>
    <xf numFmtId="0" fontId="2" fillId="6" borderId="3" xfId="2" applyNumberFormat="1" applyFont="1" applyFill="1" applyBorder="1" applyAlignment="1" applyProtection="1">
      <alignment horizontal="center" vertical="center"/>
    </xf>
    <xf numFmtId="0" fontId="2" fillId="2" borderId="5" xfId="2" applyNumberFormat="1" applyFont="1" applyFill="1" applyBorder="1" applyAlignment="1" applyProtection="1">
      <alignment horizontal="center" vertical="center"/>
    </xf>
    <xf numFmtId="0" fontId="3" fillId="3" borderId="3" xfId="2" applyNumberFormat="1" applyFont="1" applyFill="1" applyBorder="1" applyAlignment="1" applyProtection="1">
      <alignment horizontal="center" vertical="center"/>
    </xf>
    <xf numFmtId="0" fontId="2" fillId="2" borderId="1" xfId="2" applyNumberFormat="1" applyFont="1" applyFill="1" applyBorder="1" applyAlignment="1" applyProtection="1">
      <alignment horizontal="center" vertical="center"/>
    </xf>
    <xf numFmtId="0" fontId="3" fillId="3" borderId="2" xfId="2" applyNumberFormat="1" applyFont="1" applyFill="1" applyBorder="1" applyAlignment="1" applyProtection="1">
      <alignment horizontal="center" vertical="center"/>
    </xf>
    <xf numFmtId="0" fontId="2" fillId="2" borderId="4" xfId="2" applyNumberFormat="1" applyFont="1" applyFill="1" applyBorder="1" applyAlignment="1" applyProtection="1">
      <alignment horizontal="center" vertical="center"/>
    </xf>
    <xf numFmtId="0" fontId="2" fillId="10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6" fontId="2" fillId="8" borderId="12" xfId="0" applyNumberFormat="1" applyFont="1" applyFill="1" applyBorder="1" applyAlignment="1">
      <alignment horizontal="center" vertical="center"/>
    </xf>
    <xf numFmtId="166" fontId="2" fillId="9" borderId="12" xfId="0" applyNumberFormat="1" applyFont="1" applyFill="1" applyBorder="1" applyAlignment="1">
      <alignment horizontal="center" vertical="center"/>
    </xf>
  </cellXfs>
  <cellStyles count="3">
    <cellStyle name="Excel Built-in Explanatory Text" xfId="2" xr:uid="{00000000-0005-0000-0000-000000000000}"/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workbookViewId="0">
      <selection activeCell="T45" sqref="T45"/>
    </sheetView>
  </sheetViews>
  <sheetFormatPr defaultRowHeight="15" x14ac:dyDescent="0.25"/>
  <cols>
    <col min="1" max="1" width="9.5703125" style="1" customWidth="1"/>
    <col min="2" max="2" width="12.42578125" style="1" customWidth="1"/>
    <col min="3" max="16384" width="9.140625" style="1"/>
  </cols>
  <sheetData>
    <row r="1" spans="1:18" ht="15.75" x14ac:dyDescent="0.25">
      <c r="A1" s="40"/>
      <c r="B1" s="40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39" t="s">
        <v>1</v>
      </c>
      <c r="N1" s="39"/>
      <c r="O1" s="39"/>
      <c r="P1" s="2"/>
    </row>
    <row r="2" spans="1:18" x14ac:dyDescent="0.25">
      <c r="A2" s="42"/>
      <c r="B2" s="42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4" t="s">
        <v>16</v>
      </c>
      <c r="R2" s="37" t="s">
        <v>17</v>
      </c>
    </row>
    <row r="3" spans="1:18" x14ac:dyDescent="0.25">
      <c r="A3" s="5" t="s">
        <v>18</v>
      </c>
      <c r="B3" s="5" t="s">
        <v>19</v>
      </c>
      <c r="C3" s="3" t="s">
        <v>20</v>
      </c>
      <c r="D3" s="3" t="s">
        <v>20</v>
      </c>
      <c r="E3" s="3" t="s">
        <v>20</v>
      </c>
      <c r="F3" s="3" t="s">
        <v>20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20</v>
      </c>
      <c r="P3" s="3" t="s">
        <v>20</v>
      </c>
      <c r="Q3" s="4" t="s">
        <v>20</v>
      </c>
      <c r="R3" s="37"/>
    </row>
    <row r="4" spans="1:18" x14ac:dyDescent="0.25">
      <c r="A4" s="6" t="s">
        <v>21</v>
      </c>
      <c r="B4" s="6" t="s">
        <v>22</v>
      </c>
      <c r="C4" s="7">
        <v>4.9380303030302999</v>
      </c>
      <c r="D4" s="7">
        <v>0</v>
      </c>
      <c r="E4" s="7">
        <v>4.5265151515151496</v>
      </c>
      <c r="F4" s="7">
        <v>4.7721212121212098</v>
      </c>
      <c r="G4" s="7">
        <v>5.4283000000000001</v>
      </c>
      <c r="H4" s="7"/>
      <c r="I4" s="7"/>
      <c r="J4" s="7"/>
      <c r="K4" s="7"/>
      <c r="L4" s="7"/>
      <c r="M4" s="7">
        <f t="shared" ref="M4:M25" si="0">LARGE($C4:$L4,1)</f>
        <v>5.4283000000000001</v>
      </c>
      <c r="N4" s="7">
        <f t="shared" ref="N4:N25" si="1">LARGE($C4:$L4,2)</f>
        <v>4.9380303030302999</v>
      </c>
      <c r="O4" s="7">
        <f t="shared" ref="O4:O25" si="2">LARGE($C4:$L4,3)</f>
        <v>4.7721212121212098</v>
      </c>
      <c r="P4" s="7">
        <f t="shared" ref="P4:P25" si="3">LARGE($C4:$L4,4)</f>
        <v>4.5265151515151496</v>
      </c>
      <c r="Q4" s="7">
        <f t="shared" ref="Q4:Q25" si="4">SUM(M4:P4)</f>
        <v>19.664966666666658</v>
      </c>
      <c r="R4" s="8">
        <v>1</v>
      </c>
    </row>
    <row r="5" spans="1:18" x14ac:dyDescent="0.25">
      <c r="A5" s="6" t="s">
        <v>23</v>
      </c>
      <c r="B5" s="6" t="s">
        <v>24</v>
      </c>
      <c r="C5" s="7">
        <v>4.37113636363636</v>
      </c>
      <c r="D5" s="7">
        <v>0</v>
      </c>
      <c r="E5" s="7">
        <v>4.88681818181818</v>
      </c>
      <c r="F5" s="7">
        <v>5.20439393939394</v>
      </c>
      <c r="G5" s="7">
        <v>4.6788999999999996</v>
      </c>
      <c r="H5" s="7"/>
      <c r="I5" s="7"/>
      <c r="J5" s="7"/>
      <c r="K5" s="7"/>
      <c r="L5" s="7"/>
      <c r="M5" s="7">
        <f t="shared" si="0"/>
        <v>5.20439393939394</v>
      </c>
      <c r="N5" s="7">
        <f t="shared" si="1"/>
        <v>4.88681818181818</v>
      </c>
      <c r="O5" s="7">
        <f t="shared" si="2"/>
        <v>4.6788999999999996</v>
      </c>
      <c r="P5" s="7">
        <f t="shared" si="3"/>
        <v>4.37113636363636</v>
      </c>
      <c r="Q5" s="7">
        <f t="shared" si="4"/>
        <v>19.141248484848479</v>
      </c>
      <c r="R5" s="8">
        <v>2</v>
      </c>
    </row>
    <row r="6" spans="1:18" x14ac:dyDescent="0.25">
      <c r="A6" s="6" t="s">
        <v>21</v>
      </c>
      <c r="B6" s="6" t="s">
        <v>25</v>
      </c>
      <c r="C6" s="7">
        <v>0</v>
      </c>
      <c r="D6" s="7">
        <v>3.5659848484848502</v>
      </c>
      <c r="E6" s="7">
        <v>3.4419696969697</v>
      </c>
      <c r="F6" s="7">
        <v>3.9656818181818201</v>
      </c>
      <c r="G6" s="7">
        <v>4.0720999999999998</v>
      </c>
      <c r="H6" s="7"/>
      <c r="I6" s="7"/>
      <c r="J6" s="9"/>
      <c r="K6" s="9"/>
      <c r="L6" s="9"/>
      <c r="M6" s="7">
        <f t="shared" si="0"/>
        <v>4.0720999999999998</v>
      </c>
      <c r="N6" s="7">
        <f t="shared" si="1"/>
        <v>3.9656818181818201</v>
      </c>
      <c r="O6" s="7">
        <f t="shared" si="2"/>
        <v>3.5659848484848502</v>
      </c>
      <c r="P6" s="7">
        <f t="shared" si="3"/>
        <v>3.4419696969697</v>
      </c>
      <c r="Q6" s="7">
        <f t="shared" si="4"/>
        <v>15.045736363636371</v>
      </c>
      <c r="R6" s="8">
        <v>3</v>
      </c>
    </row>
    <row r="7" spans="1:18" x14ac:dyDescent="0.25">
      <c r="A7" s="6" t="s">
        <v>26</v>
      </c>
      <c r="B7" s="6" t="s">
        <v>27</v>
      </c>
      <c r="C7" s="7">
        <v>4.2642424242424299</v>
      </c>
      <c r="D7" s="7">
        <v>0</v>
      </c>
      <c r="E7" s="7">
        <v>0</v>
      </c>
      <c r="F7" s="7">
        <v>4.4433333333333298</v>
      </c>
      <c r="G7" s="7">
        <v>4.8038999999999996</v>
      </c>
      <c r="H7" s="7"/>
      <c r="I7" s="7"/>
      <c r="J7" s="7"/>
      <c r="K7" s="7"/>
      <c r="L7" s="7"/>
      <c r="M7" s="7">
        <f t="shared" si="0"/>
        <v>4.8038999999999996</v>
      </c>
      <c r="N7" s="7">
        <f t="shared" si="1"/>
        <v>4.4433333333333298</v>
      </c>
      <c r="O7" s="7">
        <f t="shared" si="2"/>
        <v>4.2642424242424299</v>
      </c>
      <c r="P7" s="7">
        <f t="shared" si="3"/>
        <v>0</v>
      </c>
      <c r="Q7" s="7">
        <f t="shared" si="4"/>
        <v>13.511475757575759</v>
      </c>
      <c r="R7" s="8">
        <v>4</v>
      </c>
    </row>
    <row r="8" spans="1:18" x14ac:dyDescent="0.25">
      <c r="A8" s="6" t="s">
        <v>28</v>
      </c>
      <c r="B8" s="6" t="s">
        <v>29</v>
      </c>
      <c r="C8" s="7">
        <v>4.1805303030302996</v>
      </c>
      <c r="D8" s="7">
        <v>0</v>
      </c>
      <c r="E8" s="7">
        <v>0</v>
      </c>
      <c r="F8" s="7">
        <v>4.5727272727272696</v>
      </c>
      <c r="G8" s="7">
        <v>4.6608000000000001</v>
      </c>
      <c r="H8" s="7"/>
      <c r="I8" s="7"/>
      <c r="J8" s="7"/>
      <c r="K8" s="7"/>
      <c r="L8" s="7"/>
      <c r="M8" s="7">
        <f t="shared" si="0"/>
        <v>4.6608000000000001</v>
      </c>
      <c r="N8" s="7">
        <f t="shared" si="1"/>
        <v>4.5727272727272696</v>
      </c>
      <c r="O8" s="7">
        <f t="shared" si="2"/>
        <v>4.1805303030302996</v>
      </c>
      <c r="P8" s="7">
        <f t="shared" si="3"/>
        <v>0</v>
      </c>
      <c r="Q8" s="7">
        <f t="shared" si="4"/>
        <v>13.414057575757568</v>
      </c>
      <c r="R8" s="8">
        <v>5</v>
      </c>
    </row>
    <row r="9" spans="1:18" x14ac:dyDescent="0.25">
      <c r="A9" s="6" t="s">
        <v>30</v>
      </c>
      <c r="B9" s="6" t="s">
        <v>31</v>
      </c>
      <c r="C9" s="7">
        <v>4.0240909090909103</v>
      </c>
      <c r="D9" s="7">
        <v>0</v>
      </c>
      <c r="E9" s="7">
        <v>0</v>
      </c>
      <c r="F9" s="7">
        <v>3.3362121212121201</v>
      </c>
      <c r="G9" s="7">
        <v>3.6798000000000002</v>
      </c>
      <c r="H9" s="7"/>
      <c r="I9" s="7"/>
      <c r="J9" s="7"/>
      <c r="K9" s="7"/>
      <c r="L9" s="7"/>
      <c r="M9" s="7">
        <f t="shared" si="0"/>
        <v>4.0240909090909103</v>
      </c>
      <c r="N9" s="7">
        <f t="shared" si="1"/>
        <v>3.6798000000000002</v>
      </c>
      <c r="O9" s="7">
        <f t="shared" si="2"/>
        <v>3.3362121212121201</v>
      </c>
      <c r="P9" s="7">
        <f t="shared" si="3"/>
        <v>0</v>
      </c>
      <c r="Q9" s="7">
        <f t="shared" si="4"/>
        <v>11.04010303030303</v>
      </c>
      <c r="R9" s="8">
        <v>6</v>
      </c>
    </row>
    <row r="10" spans="1:18" x14ac:dyDescent="0.25">
      <c r="A10" s="6" t="s">
        <v>32</v>
      </c>
      <c r="B10" s="6" t="s">
        <v>33</v>
      </c>
      <c r="C10" s="7">
        <v>0</v>
      </c>
      <c r="D10" s="7">
        <v>3.8109848484848499</v>
      </c>
      <c r="E10" s="7">
        <v>3.3784848484848502</v>
      </c>
      <c r="F10" s="7">
        <v>3.61772727272727</v>
      </c>
      <c r="G10" s="7">
        <v>0</v>
      </c>
      <c r="H10" s="7"/>
      <c r="I10" s="7"/>
      <c r="J10" s="7"/>
      <c r="K10" s="7"/>
      <c r="L10" s="7"/>
      <c r="M10" s="7">
        <f t="shared" si="0"/>
        <v>3.8109848484848499</v>
      </c>
      <c r="N10" s="7">
        <f t="shared" si="1"/>
        <v>3.61772727272727</v>
      </c>
      <c r="O10" s="7">
        <f t="shared" si="2"/>
        <v>3.3784848484848502</v>
      </c>
      <c r="P10" s="7">
        <f t="shared" si="3"/>
        <v>0</v>
      </c>
      <c r="Q10" s="7">
        <f t="shared" si="4"/>
        <v>10.807196969696971</v>
      </c>
      <c r="R10" s="8">
        <v>7</v>
      </c>
    </row>
    <row r="11" spans="1:18" x14ac:dyDescent="0.25">
      <c r="A11" s="6" t="s">
        <v>34</v>
      </c>
      <c r="B11" s="6" t="s">
        <v>35</v>
      </c>
      <c r="C11" s="7">
        <v>0</v>
      </c>
      <c r="D11" s="7">
        <v>0</v>
      </c>
      <c r="E11" s="7">
        <v>3.7459848484848499</v>
      </c>
      <c r="F11" s="7">
        <v>0</v>
      </c>
      <c r="G11" s="7">
        <v>4.7</v>
      </c>
      <c r="H11" s="7"/>
      <c r="I11" s="7"/>
      <c r="J11" s="7"/>
      <c r="K11" s="7"/>
      <c r="L11" s="7"/>
      <c r="M11" s="7">
        <f t="shared" si="0"/>
        <v>4.7</v>
      </c>
      <c r="N11" s="7">
        <f t="shared" si="1"/>
        <v>3.7459848484848499</v>
      </c>
      <c r="O11" s="7">
        <f t="shared" si="2"/>
        <v>0</v>
      </c>
      <c r="P11" s="7">
        <f t="shared" si="3"/>
        <v>0</v>
      </c>
      <c r="Q11" s="7">
        <f t="shared" si="4"/>
        <v>8.4459848484848496</v>
      </c>
      <c r="R11" s="8">
        <v>8</v>
      </c>
    </row>
    <row r="12" spans="1:18" x14ac:dyDescent="0.25">
      <c r="A12" s="6" t="s">
        <v>30</v>
      </c>
      <c r="B12" s="6" t="s">
        <v>36</v>
      </c>
      <c r="C12" s="7">
        <v>0</v>
      </c>
      <c r="D12" s="7">
        <v>0</v>
      </c>
      <c r="E12" s="7">
        <v>0</v>
      </c>
      <c r="F12" s="7">
        <v>3.4590909090909099</v>
      </c>
      <c r="G12" s="7">
        <v>4.0000999999999998</v>
      </c>
      <c r="H12" s="7"/>
      <c r="I12" s="7"/>
      <c r="J12" s="7"/>
      <c r="K12" s="7"/>
      <c r="L12" s="7"/>
      <c r="M12" s="7">
        <f t="shared" si="0"/>
        <v>4.0000999999999998</v>
      </c>
      <c r="N12" s="7">
        <f t="shared" si="1"/>
        <v>3.4590909090909099</v>
      </c>
      <c r="O12" s="7">
        <f t="shared" si="2"/>
        <v>0</v>
      </c>
      <c r="P12" s="7">
        <f t="shared" si="3"/>
        <v>0</v>
      </c>
      <c r="Q12" s="7">
        <f t="shared" si="4"/>
        <v>7.4591909090909096</v>
      </c>
      <c r="R12" s="8">
        <v>9</v>
      </c>
    </row>
    <row r="13" spans="1:18" x14ac:dyDescent="0.25">
      <c r="A13" s="6" t="s">
        <v>37</v>
      </c>
      <c r="B13" s="6" t="s">
        <v>38</v>
      </c>
      <c r="C13" s="7">
        <v>0</v>
      </c>
      <c r="D13" s="7">
        <v>0</v>
      </c>
      <c r="E13" s="7">
        <v>3.8609848484848501</v>
      </c>
      <c r="F13" s="7">
        <v>2.5360606060606101</v>
      </c>
      <c r="G13" s="7">
        <v>0</v>
      </c>
      <c r="H13" s="7"/>
      <c r="I13" s="7"/>
      <c r="J13" s="7"/>
      <c r="K13" s="7"/>
      <c r="L13" s="7"/>
      <c r="M13" s="7">
        <f t="shared" si="0"/>
        <v>3.8609848484848501</v>
      </c>
      <c r="N13" s="7">
        <f t="shared" si="1"/>
        <v>2.5360606060606101</v>
      </c>
      <c r="O13" s="7">
        <f t="shared" si="2"/>
        <v>0</v>
      </c>
      <c r="P13" s="7">
        <f t="shared" si="3"/>
        <v>0</v>
      </c>
      <c r="Q13" s="7">
        <f t="shared" si="4"/>
        <v>6.3970454545454603</v>
      </c>
      <c r="R13" s="8">
        <v>10</v>
      </c>
    </row>
    <row r="14" spans="1:18" x14ac:dyDescent="0.25">
      <c r="A14" s="6" t="s">
        <v>39</v>
      </c>
      <c r="B14" s="6" t="s">
        <v>40</v>
      </c>
      <c r="C14" s="7">
        <v>0</v>
      </c>
      <c r="D14" s="7">
        <v>0</v>
      </c>
      <c r="E14" s="7">
        <v>2.0216666666666701</v>
      </c>
      <c r="F14" s="7">
        <v>0</v>
      </c>
      <c r="G14" s="7">
        <v>4.1950000000000003</v>
      </c>
      <c r="H14" s="7"/>
      <c r="I14" s="7"/>
      <c r="J14" s="7"/>
      <c r="K14" s="7"/>
      <c r="L14" s="7"/>
      <c r="M14" s="7">
        <f t="shared" si="0"/>
        <v>4.1950000000000003</v>
      </c>
      <c r="N14" s="7">
        <f t="shared" si="1"/>
        <v>2.0216666666666701</v>
      </c>
      <c r="O14" s="7">
        <f t="shared" si="2"/>
        <v>0</v>
      </c>
      <c r="P14" s="7">
        <f t="shared" si="3"/>
        <v>0</v>
      </c>
      <c r="Q14" s="7">
        <f t="shared" si="4"/>
        <v>6.2166666666666703</v>
      </c>
      <c r="R14" s="8">
        <v>11</v>
      </c>
    </row>
    <row r="15" spans="1:18" x14ac:dyDescent="0.25">
      <c r="A15" s="6" t="s">
        <v>41</v>
      </c>
      <c r="B15" s="6" t="s">
        <v>42</v>
      </c>
      <c r="C15" s="7">
        <v>0</v>
      </c>
      <c r="D15" s="7">
        <v>0</v>
      </c>
      <c r="E15" s="7">
        <v>3.2050757575757598</v>
      </c>
      <c r="F15" s="7">
        <v>3.0015909090909099</v>
      </c>
      <c r="G15" s="7">
        <v>0</v>
      </c>
      <c r="H15" s="7"/>
      <c r="I15" s="7"/>
      <c r="J15" s="7"/>
      <c r="K15" s="7"/>
      <c r="L15" s="7"/>
      <c r="M15" s="7">
        <f t="shared" si="0"/>
        <v>3.2050757575757598</v>
      </c>
      <c r="N15" s="7">
        <f t="shared" si="1"/>
        <v>3.0015909090909099</v>
      </c>
      <c r="O15" s="7">
        <f t="shared" si="2"/>
        <v>0</v>
      </c>
      <c r="P15" s="7">
        <f t="shared" si="3"/>
        <v>0</v>
      </c>
      <c r="Q15" s="7">
        <f t="shared" si="4"/>
        <v>6.2066666666666697</v>
      </c>
      <c r="R15" s="8">
        <v>12</v>
      </c>
    </row>
    <row r="16" spans="1:18" x14ac:dyDescent="0.25">
      <c r="A16" s="6" t="s">
        <v>21</v>
      </c>
      <c r="B16" s="6" t="s">
        <v>43</v>
      </c>
      <c r="C16" s="7">
        <v>0</v>
      </c>
      <c r="D16" s="7">
        <v>0</v>
      </c>
      <c r="E16" s="7">
        <v>0</v>
      </c>
      <c r="F16" s="7">
        <v>4.1366666666666703</v>
      </c>
      <c r="G16" s="7">
        <v>0</v>
      </c>
      <c r="H16" s="7"/>
      <c r="I16" s="7"/>
      <c r="J16" s="7"/>
      <c r="K16" s="7"/>
      <c r="L16" s="7"/>
      <c r="M16" s="7">
        <f t="shared" si="0"/>
        <v>4.1366666666666703</v>
      </c>
      <c r="N16" s="7">
        <f t="shared" si="1"/>
        <v>0</v>
      </c>
      <c r="O16" s="7">
        <f t="shared" si="2"/>
        <v>0</v>
      </c>
      <c r="P16" s="7">
        <f t="shared" si="3"/>
        <v>0</v>
      </c>
      <c r="Q16" s="7">
        <f t="shared" si="4"/>
        <v>4.1366666666666703</v>
      </c>
      <c r="R16" s="8">
        <v>13</v>
      </c>
    </row>
    <row r="17" spans="1:18" x14ac:dyDescent="0.25">
      <c r="A17" s="6" t="s">
        <v>34</v>
      </c>
      <c r="B17" s="6" t="s">
        <v>44</v>
      </c>
      <c r="C17" s="7">
        <v>0</v>
      </c>
      <c r="D17" s="7">
        <v>4.1365151515151499</v>
      </c>
      <c r="E17" s="7">
        <v>0</v>
      </c>
      <c r="F17" s="7">
        <v>0</v>
      </c>
      <c r="G17" s="7">
        <v>0</v>
      </c>
      <c r="H17" s="7"/>
      <c r="I17" s="7"/>
      <c r="J17" s="7"/>
      <c r="K17" s="7"/>
      <c r="L17" s="7"/>
      <c r="M17" s="7">
        <f t="shared" si="0"/>
        <v>4.1365151515151499</v>
      </c>
      <c r="N17" s="7">
        <f t="shared" si="1"/>
        <v>0</v>
      </c>
      <c r="O17" s="7">
        <f t="shared" si="2"/>
        <v>0</v>
      </c>
      <c r="P17" s="7">
        <f t="shared" si="3"/>
        <v>0</v>
      </c>
      <c r="Q17" s="7">
        <f t="shared" si="4"/>
        <v>4.1365151515151499</v>
      </c>
      <c r="R17" s="8">
        <v>14</v>
      </c>
    </row>
    <row r="18" spans="1:18" x14ac:dyDescent="0.25">
      <c r="A18" s="6" t="s">
        <v>41</v>
      </c>
      <c r="B18" s="6" t="s">
        <v>42</v>
      </c>
      <c r="C18" s="7">
        <v>0</v>
      </c>
      <c r="D18" s="7">
        <v>0</v>
      </c>
      <c r="E18" s="7">
        <v>0</v>
      </c>
      <c r="F18" s="7">
        <v>0</v>
      </c>
      <c r="G18" s="7">
        <v>4.0401999999999996</v>
      </c>
      <c r="H18" s="7"/>
      <c r="I18" s="7"/>
      <c r="J18" s="7"/>
      <c r="K18" s="7"/>
      <c r="L18" s="7"/>
      <c r="M18" s="7">
        <f t="shared" si="0"/>
        <v>4.0401999999999996</v>
      </c>
      <c r="N18" s="7">
        <f t="shared" si="1"/>
        <v>0</v>
      </c>
      <c r="O18" s="7">
        <f t="shared" si="2"/>
        <v>0</v>
      </c>
      <c r="P18" s="7">
        <f t="shared" si="3"/>
        <v>0</v>
      </c>
      <c r="Q18" s="7">
        <f t="shared" si="4"/>
        <v>4.0401999999999996</v>
      </c>
      <c r="R18" s="8">
        <v>15</v>
      </c>
    </row>
    <row r="19" spans="1:18" x14ac:dyDescent="0.25">
      <c r="A19" s="6" t="s">
        <v>26</v>
      </c>
      <c r="B19" s="6" t="s">
        <v>45</v>
      </c>
      <c r="C19" s="7">
        <v>0</v>
      </c>
      <c r="D19" s="7">
        <v>3.71992424242424</v>
      </c>
      <c r="E19" s="7">
        <v>0</v>
      </c>
      <c r="F19" s="7">
        <v>0</v>
      </c>
      <c r="G19" s="7">
        <v>0</v>
      </c>
      <c r="H19" s="7"/>
      <c r="I19" s="7"/>
      <c r="J19" s="7"/>
      <c r="K19" s="7"/>
      <c r="L19" s="7"/>
      <c r="M19" s="7">
        <f t="shared" si="0"/>
        <v>3.71992424242424</v>
      </c>
      <c r="N19" s="7">
        <f t="shared" si="1"/>
        <v>0</v>
      </c>
      <c r="O19" s="7">
        <f t="shared" si="2"/>
        <v>0</v>
      </c>
      <c r="P19" s="7">
        <f t="shared" si="3"/>
        <v>0</v>
      </c>
      <c r="Q19" s="7">
        <f t="shared" si="4"/>
        <v>3.71992424242424</v>
      </c>
      <c r="R19" s="8">
        <v>16</v>
      </c>
    </row>
    <row r="20" spans="1:18" x14ac:dyDescent="0.25">
      <c r="A20" s="6" t="s">
        <v>21</v>
      </c>
      <c r="B20" s="6" t="s">
        <v>46</v>
      </c>
      <c r="C20" s="7">
        <v>0</v>
      </c>
      <c r="D20" s="7">
        <v>0</v>
      </c>
      <c r="E20" s="7">
        <v>3.48590909090909</v>
      </c>
      <c r="F20" s="7">
        <v>0</v>
      </c>
      <c r="G20" s="7">
        <v>0</v>
      </c>
      <c r="H20" s="7"/>
      <c r="I20" s="7"/>
      <c r="J20" s="7"/>
      <c r="K20" s="7"/>
      <c r="L20" s="7"/>
      <c r="M20" s="7">
        <f t="shared" si="0"/>
        <v>3.48590909090909</v>
      </c>
      <c r="N20" s="7">
        <f t="shared" si="1"/>
        <v>0</v>
      </c>
      <c r="O20" s="7">
        <f t="shared" si="2"/>
        <v>0</v>
      </c>
      <c r="P20" s="7">
        <f t="shared" si="3"/>
        <v>0</v>
      </c>
      <c r="Q20" s="7">
        <f t="shared" si="4"/>
        <v>3.48590909090909</v>
      </c>
      <c r="R20" s="8">
        <v>17</v>
      </c>
    </row>
    <row r="21" spans="1:18" x14ac:dyDescent="0.25">
      <c r="A21" s="6" t="s">
        <v>26</v>
      </c>
      <c r="B21" s="6" t="s">
        <v>47</v>
      </c>
      <c r="C21" s="7">
        <v>0</v>
      </c>
      <c r="D21" s="7">
        <v>0</v>
      </c>
      <c r="E21" s="7">
        <v>0</v>
      </c>
      <c r="F21" s="7">
        <v>3.16409090909091</v>
      </c>
      <c r="G21" s="7">
        <v>0</v>
      </c>
      <c r="H21" s="7"/>
      <c r="I21" s="7"/>
      <c r="J21" s="7"/>
      <c r="K21" s="7"/>
      <c r="L21" s="7"/>
      <c r="M21" s="7">
        <f t="shared" si="0"/>
        <v>3.16409090909091</v>
      </c>
      <c r="N21" s="7">
        <f t="shared" si="1"/>
        <v>0</v>
      </c>
      <c r="O21" s="7">
        <f t="shared" si="2"/>
        <v>0</v>
      </c>
      <c r="P21" s="7">
        <f t="shared" si="3"/>
        <v>0</v>
      </c>
      <c r="Q21" s="7">
        <f t="shared" si="4"/>
        <v>3.16409090909091</v>
      </c>
      <c r="R21" s="8">
        <v>18</v>
      </c>
    </row>
    <row r="22" spans="1:18" x14ac:dyDescent="0.25">
      <c r="A22" s="6" t="s">
        <v>48</v>
      </c>
      <c r="B22" s="6" t="s">
        <v>49</v>
      </c>
      <c r="C22" s="7">
        <v>0</v>
      </c>
      <c r="D22" s="7">
        <v>0</v>
      </c>
      <c r="E22" s="7">
        <v>2.9145454545454501</v>
      </c>
      <c r="F22" s="7">
        <v>0</v>
      </c>
      <c r="G22" s="7">
        <v>0</v>
      </c>
      <c r="H22" s="7"/>
      <c r="I22" s="7"/>
      <c r="J22" s="7"/>
      <c r="K22" s="7"/>
      <c r="L22" s="7"/>
      <c r="M22" s="7">
        <f t="shared" si="0"/>
        <v>2.9145454545454501</v>
      </c>
      <c r="N22" s="7">
        <f t="shared" si="1"/>
        <v>0</v>
      </c>
      <c r="O22" s="7">
        <f t="shared" si="2"/>
        <v>0</v>
      </c>
      <c r="P22" s="7">
        <f t="shared" si="3"/>
        <v>0</v>
      </c>
      <c r="Q22" s="7">
        <f t="shared" si="4"/>
        <v>2.9145454545454501</v>
      </c>
      <c r="R22" s="8">
        <v>19</v>
      </c>
    </row>
    <row r="23" spans="1:18" x14ac:dyDescent="0.25">
      <c r="A23" s="6" t="s">
        <v>21</v>
      </c>
      <c r="B23" s="6" t="s">
        <v>50</v>
      </c>
      <c r="C23" s="7">
        <v>0</v>
      </c>
      <c r="D23" s="7">
        <v>0</v>
      </c>
      <c r="E23" s="7">
        <v>2.7019696969696998</v>
      </c>
      <c r="F23" s="7">
        <v>0</v>
      </c>
      <c r="G23" s="7">
        <v>0</v>
      </c>
      <c r="H23" s="7"/>
      <c r="I23" s="7"/>
      <c r="J23" s="7"/>
      <c r="K23" s="7"/>
      <c r="L23" s="7"/>
      <c r="M23" s="7">
        <f t="shared" si="0"/>
        <v>2.7019696969696998</v>
      </c>
      <c r="N23" s="7">
        <f t="shared" si="1"/>
        <v>0</v>
      </c>
      <c r="O23" s="7">
        <f t="shared" si="2"/>
        <v>0</v>
      </c>
      <c r="P23" s="7">
        <f t="shared" si="3"/>
        <v>0</v>
      </c>
      <c r="Q23" s="7">
        <f t="shared" si="4"/>
        <v>2.7019696969696998</v>
      </c>
      <c r="R23" s="8">
        <v>20</v>
      </c>
    </row>
    <row r="24" spans="1:18" x14ac:dyDescent="0.25">
      <c r="A24" s="6" t="s">
        <v>26</v>
      </c>
      <c r="B24" s="6" t="s">
        <v>51</v>
      </c>
      <c r="C24" s="7">
        <v>0</v>
      </c>
      <c r="D24" s="7">
        <v>0</v>
      </c>
      <c r="E24" s="7">
        <v>0</v>
      </c>
      <c r="F24" s="7">
        <v>2.51765151515152</v>
      </c>
      <c r="G24" s="7">
        <v>0</v>
      </c>
      <c r="H24" s="7"/>
      <c r="I24" s="7"/>
      <c r="J24" s="7"/>
      <c r="K24" s="7"/>
      <c r="L24" s="7"/>
      <c r="M24" s="7">
        <f t="shared" si="0"/>
        <v>2.51765151515152</v>
      </c>
      <c r="N24" s="7">
        <f t="shared" si="1"/>
        <v>0</v>
      </c>
      <c r="O24" s="7">
        <f t="shared" si="2"/>
        <v>0</v>
      </c>
      <c r="P24" s="7">
        <f t="shared" si="3"/>
        <v>0</v>
      </c>
      <c r="Q24" s="7">
        <f t="shared" si="4"/>
        <v>2.51765151515152</v>
      </c>
      <c r="R24" s="8">
        <v>21</v>
      </c>
    </row>
    <row r="25" spans="1:18" x14ac:dyDescent="0.25">
      <c r="A25" s="6" t="s">
        <v>52</v>
      </c>
      <c r="B25" s="6" t="s">
        <v>53</v>
      </c>
      <c r="C25" s="7">
        <v>0</v>
      </c>
      <c r="D25" s="7">
        <v>2.4202272727272698</v>
      </c>
      <c r="E25" s="7">
        <v>0</v>
      </c>
      <c r="F25" s="7">
        <v>0</v>
      </c>
      <c r="G25" s="7">
        <v>0</v>
      </c>
      <c r="H25" s="7"/>
      <c r="I25" s="7"/>
      <c r="J25" s="7"/>
      <c r="K25" s="7"/>
      <c r="L25" s="7"/>
      <c r="M25" s="7">
        <f t="shared" si="0"/>
        <v>2.4202272727272698</v>
      </c>
      <c r="N25" s="7">
        <f t="shared" si="1"/>
        <v>0</v>
      </c>
      <c r="O25" s="7">
        <f t="shared" si="2"/>
        <v>0</v>
      </c>
      <c r="P25" s="7">
        <f t="shared" si="3"/>
        <v>0</v>
      </c>
      <c r="Q25" s="7">
        <f t="shared" si="4"/>
        <v>2.4202272727272698</v>
      </c>
      <c r="R25" s="8">
        <v>22</v>
      </c>
    </row>
    <row r="26" spans="1:18" x14ac:dyDescent="0.25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 t="e">
        <f t="shared" ref="M26:M33" si="5">LARGE($C26:$L26,1)</f>
        <v>#NUM!</v>
      </c>
      <c r="N26" s="7" t="e">
        <f t="shared" ref="N26:N33" si="6">LARGE($C26:$L26,2)</f>
        <v>#NUM!</v>
      </c>
      <c r="O26" s="7" t="e">
        <f t="shared" ref="O26:O33" si="7">LARGE($C26:$L26,3)</f>
        <v>#NUM!</v>
      </c>
      <c r="P26" s="7" t="e">
        <f t="shared" ref="P26:P33" si="8">LARGE($C26:$L26,4)</f>
        <v>#NUM!</v>
      </c>
      <c r="Q26" s="7" t="e">
        <f t="shared" ref="Q26:Q33" si="9">SUM(M26:P26)</f>
        <v>#NUM!</v>
      </c>
      <c r="R26" s="8">
        <v>23</v>
      </c>
    </row>
    <row r="27" spans="1:18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 t="e">
        <f t="shared" si="5"/>
        <v>#NUM!</v>
      </c>
      <c r="N27" s="7" t="e">
        <f t="shared" si="6"/>
        <v>#NUM!</v>
      </c>
      <c r="O27" s="7" t="e">
        <f t="shared" si="7"/>
        <v>#NUM!</v>
      </c>
      <c r="P27" s="7" t="e">
        <f t="shared" si="8"/>
        <v>#NUM!</v>
      </c>
      <c r="Q27" s="7" t="e">
        <f t="shared" si="9"/>
        <v>#NUM!</v>
      </c>
      <c r="R27" s="8">
        <v>24</v>
      </c>
    </row>
    <row r="28" spans="1:18" x14ac:dyDescent="0.25">
      <c r="A28" s="6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 t="e">
        <f t="shared" si="5"/>
        <v>#NUM!</v>
      </c>
      <c r="N28" s="7" t="e">
        <f t="shared" si="6"/>
        <v>#NUM!</v>
      </c>
      <c r="O28" s="7" t="e">
        <f t="shared" si="7"/>
        <v>#NUM!</v>
      </c>
      <c r="P28" s="7" t="e">
        <f t="shared" si="8"/>
        <v>#NUM!</v>
      </c>
      <c r="Q28" s="7" t="e">
        <f t="shared" si="9"/>
        <v>#NUM!</v>
      </c>
      <c r="R28" s="8">
        <v>25</v>
      </c>
    </row>
    <row r="29" spans="1:18" x14ac:dyDescent="0.2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 t="e">
        <f t="shared" si="5"/>
        <v>#NUM!</v>
      </c>
      <c r="N29" s="7" t="e">
        <f t="shared" si="6"/>
        <v>#NUM!</v>
      </c>
      <c r="O29" s="7" t="e">
        <f t="shared" si="7"/>
        <v>#NUM!</v>
      </c>
      <c r="P29" s="7" t="e">
        <f t="shared" si="8"/>
        <v>#NUM!</v>
      </c>
      <c r="Q29" s="7" t="e">
        <f t="shared" si="9"/>
        <v>#NUM!</v>
      </c>
      <c r="R29" s="8">
        <v>26</v>
      </c>
    </row>
    <row r="30" spans="1:18" x14ac:dyDescent="0.25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 t="e">
        <f t="shared" si="5"/>
        <v>#NUM!</v>
      </c>
      <c r="N30" s="7" t="e">
        <f t="shared" si="6"/>
        <v>#NUM!</v>
      </c>
      <c r="O30" s="7" t="e">
        <f t="shared" si="7"/>
        <v>#NUM!</v>
      </c>
      <c r="P30" s="7" t="e">
        <f t="shared" si="8"/>
        <v>#NUM!</v>
      </c>
      <c r="Q30" s="7" t="e">
        <f t="shared" si="9"/>
        <v>#NUM!</v>
      </c>
      <c r="R30" s="8">
        <v>27</v>
      </c>
    </row>
    <row r="31" spans="1:18" x14ac:dyDescent="0.25">
      <c r="A31" s="6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 t="e">
        <f t="shared" si="5"/>
        <v>#NUM!</v>
      </c>
      <c r="N31" s="7" t="e">
        <f t="shared" si="6"/>
        <v>#NUM!</v>
      </c>
      <c r="O31" s="7" t="e">
        <f t="shared" si="7"/>
        <v>#NUM!</v>
      </c>
      <c r="P31" s="7" t="e">
        <f t="shared" si="8"/>
        <v>#NUM!</v>
      </c>
      <c r="Q31" s="7" t="e">
        <f t="shared" si="9"/>
        <v>#NUM!</v>
      </c>
      <c r="R31" s="8">
        <v>28</v>
      </c>
    </row>
    <row r="32" spans="1:18" x14ac:dyDescent="0.25">
      <c r="A32" s="6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 t="e">
        <f t="shared" si="5"/>
        <v>#NUM!</v>
      </c>
      <c r="N32" s="7" t="e">
        <f t="shared" si="6"/>
        <v>#NUM!</v>
      </c>
      <c r="O32" s="7" t="e">
        <f t="shared" si="7"/>
        <v>#NUM!</v>
      </c>
      <c r="P32" s="7" t="e">
        <f t="shared" si="8"/>
        <v>#NUM!</v>
      </c>
      <c r="Q32" s="7" t="e">
        <f t="shared" si="9"/>
        <v>#NUM!</v>
      </c>
      <c r="R32" s="8">
        <v>29</v>
      </c>
    </row>
    <row r="33" spans="1:18" x14ac:dyDescent="0.25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 t="e">
        <f t="shared" si="5"/>
        <v>#NUM!</v>
      </c>
      <c r="N33" s="7" t="e">
        <f t="shared" si="6"/>
        <v>#NUM!</v>
      </c>
      <c r="O33" s="7" t="e">
        <f t="shared" si="7"/>
        <v>#NUM!</v>
      </c>
      <c r="P33" s="7" t="e">
        <f t="shared" si="8"/>
        <v>#NUM!</v>
      </c>
      <c r="Q33" s="7" t="e">
        <f t="shared" si="9"/>
        <v>#NUM!</v>
      </c>
      <c r="R33" s="8">
        <v>30</v>
      </c>
    </row>
    <row r="34" spans="1:18" ht="15.75" x14ac:dyDescent="0.25">
      <c r="A34" s="38"/>
      <c r="B34" s="38"/>
      <c r="C34" s="39" t="s">
        <v>54</v>
      </c>
      <c r="D34" s="39"/>
      <c r="E34" s="39"/>
      <c r="F34" s="39"/>
      <c r="G34" s="39"/>
      <c r="H34" s="39"/>
      <c r="I34" s="39"/>
      <c r="J34" s="39"/>
      <c r="K34" s="2"/>
      <c r="L34" s="2"/>
      <c r="M34" s="39"/>
      <c r="N34" s="39"/>
      <c r="O34" s="39"/>
      <c r="P34" s="2"/>
    </row>
    <row r="35" spans="1:18" x14ac:dyDescent="0.25">
      <c r="A35" s="36"/>
      <c r="B35" s="36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  <c r="L35" s="3" t="s">
        <v>11</v>
      </c>
      <c r="M35" s="3" t="s">
        <v>12</v>
      </c>
      <c r="N35" s="3" t="s">
        <v>13</v>
      </c>
      <c r="O35" s="3" t="s">
        <v>14</v>
      </c>
      <c r="P35" s="3" t="s">
        <v>15</v>
      </c>
      <c r="Q35" s="4" t="s">
        <v>16</v>
      </c>
      <c r="R35" s="37" t="s">
        <v>17</v>
      </c>
    </row>
    <row r="36" spans="1:18" x14ac:dyDescent="0.25">
      <c r="A36" s="5" t="s">
        <v>18</v>
      </c>
      <c r="B36" s="5" t="s">
        <v>19</v>
      </c>
      <c r="C36" s="3" t="s">
        <v>20</v>
      </c>
      <c r="D36" s="3" t="s">
        <v>20</v>
      </c>
      <c r="E36" s="3" t="s">
        <v>20</v>
      </c>
      <c r="F36" s="3" t="s">
        <v>20</v>
      </c>
      <c r="G36" s="3" t="s">
        <v>20</v>
      </c>
      <c r="H36" s="3" t="s">
        <v>20</v>
      </c>
      <c r="I36" s="3" t="s">
        <v>20</v>
      </c>
      <c r="J36" s="3" t="s">
        <v>20</v>
      </c>
      <c r="K36" s="3" t="s">
        <v>20</v>
      </c>
      <c r="L36" s="3" t="s">
        <v>20</v>
      </c>
      <c r="M36" s="3" t="s">
        <v>20</v>
      </c>
      <c r="N36" s="3" t="s">
        <v>20</v>
      </c>
      <c r="O36" s="3" t="s">
        <v>20</v>
      </c>
      <c r="P36" s="3" t="s">
        <v>20</v>
      </c>
      <c r="Q36" s="4" t="s">
        <v>20</v>
      </c>
      <c r="R36" s="37"/>
    </row>
    <row r="37" spans="1:18" x14ac:dyDescent="0.25">
      <c r="A37" s="6" t="s">
        <v>21</v>
      </c>
      <c r="B37" s="6" t="s">
        <v>22</v>
      </c>
      <c r="C37" s="7">
        <v>4.7643181818181803</v>
      </c>
      <c r="D37" s="7">
        <v>0</v>
      </c>
      <c r="E37" s="7">
        <v>4.1581060606060598</v>
      </c>
      <c r="F37" s="7">
        <v>4.2138636363636399</v>
      </c>
      <c r="G37" s="7">
        <v>4.8475999999999999</v>
      </c>
      <c r="H37" s="7"/>
      <c r="I37" s="7"/>
      <c r="J37" s="7"/>
      <c r="K37" s="7"/>
      <c r="L37" s="7"/>
      <c r="M37" s="7">
        <f t="shared" ref="M37:M57" si="10">LARGE($C37:$L37,1)</f>
        <v>4.8475999999999999</v>
      </c>
      <c r="N37" s="7">
        <f t="shared" ref="N37:N57" si="11">LARGE($C37:$L37,2)</f>
        <v>4.7643181818181803</v>
      </c>
      <c r="O37" s="7">
        <f t="shared" ref="O37:O57" si="12">LARGE($C37:$L37,3)</f>
        <v>4.2138636363636399</v>
      </c>
      <c r="P37" s="7">
        <f t="shared" ref="P37:P57" si="13">LARGE($C37:$L37,4)</f>
        <v>4.1581060606060598</v>
      </c>
      <c r="Q37" s="7">
        <f t="shared" ref="Q37:Q57" si="14">SUM(M37:P37)</f>
        <v>17.983887878787879</v>
      </c>
      <c r="R37" s="8">
        <v>1</v>
      </c>
    </row>
    <row r="38" spans="1:18" x14ac:dyDescent="0.25">
      <c r="A38" s="6" t="s">
        <v>55</v>
      </c>
      <c r="B38" s="6" t="s">
        <v>56</v>
      </c>
      <c r="C38" s="7">
        <v>0</v>
      </c>
      <c r="D38" s="7">
        <v>4.5925757575757604</v>
      </c>
      <c r="E38" s="7">
        <v>4.1006060606060597</v>
      </c>
      <c r="F38" s="7">
        <v>4.9182575757575799</v>
      </c>
      <c r="G38" s="7">
        <v>4.3529999999999998</v>
      </c>
      <c r="H38" s="7"/>
      <c r="I38" s="7"/>
      <c r="J38" s="7"/>
      <c r="K38" s="7"/>
      <c r="L38" s="7"/>
      <c r="M38" s="7">
        <f t="shared" si="10"/>
        <v>4.9182575757575799</v>
      </c>
      <c r="N38" s="7">
        <f t="shared" si="11"/>
        <v>4.5925757575757604</v>
      </c>
      <c r="O38" s="7">
        <f t="shared" si="12"/>
        <v>4.3529999999999998</v>
      </c>
      <c r="P38" s="7">
        <f t="shared" si="13"/>
        <v>4.1006060606060597</v>
      </c>
      <c r="Q38" s="7">
        <f t="shared" si="14"/>
        <v>17.964439393939401</v>
      </c>
      <c r="R38" s="8">
        <v>2</v>
      </c>
    </row>
    <row r="39" spans="1:18" x14ac:dyDescent="0.25">
      <c r="A39" s="10" t="s">
        <v>21</v>
      </c>
      <c r="B39" s="11" t="s">
        <v>25</v>
      </c>
      <c r="C39" s="7">
        <v>0</v>
      </c>
      <c r="D39" s="7">
        <v>3.5942424242424198</v>
      </c>
      <c r="E39" s="7">
        <v>4.2883333333333304</v>
      </c>
      <c r="F39" s="7">
        <v>4.1498484848484898</v>
      </c>
      <c r="G39" s="7">
        <v>4.0814000000000004</v>
      </c>
      <c r="H39" s="7"/>
      <c r="I39" s="7"/>
      <c r="J39" s="7"/>
      <c r="K39" s="7"/>
      <c r="L39" s="7"/>
      <c r="M39" s="7">
        <f t="shared" si="10"/>
        <v>4.2883333333333304</v>
      </c>
      <c r="N39" s="7">
        <f t="shared" si="11"/>
        <v>4.1498484848484898</v>
      </c>
      <c r="O39" s="7">
        <f t="shared" si="12"/>
        <v>4.0814000000000004</v>
      </c>
      <c r="P39" s="7">
        <f t="shared" si="13"/>
        <v>3.5942424242424198</v>
      </c>
      <c r="Q39" s="7">
        <f t="shared" si="14"/>
        <v>16.11382424242424</v>
      </c>
      <c r="R39" s="8">
        <v>3</v>
      </c>
    </row>
    <row r="40" spans="1:18" x14ac:dyDescent="0.25">
      <c r="A40" s="6" t="s">
        <v>30</v>
      </c>
      <c r="B40" s="6" t="s">
        <v>57</v>
      </c>
      <c r="C40" s="7">
        <v>3.20469696969697</v>
      </c>
      <c r="D40" s="7">
        <v>4.1442424242424201</v>
      </c>
      <c r="E40" s="7">
        <v>3.9190909090909098</v>
      </c>
      <c r="F40" s="7">
        <v>0</v>
      </c>
      <c r="G40" s="7">
        <v>4.3978000000000002</v>
      </c>
      <c r="H40" s="7"/>
      <c r="I40" s="7"/>
      <c r="J40" s="7"/>
      <c r="K40" s="7"/>
      <c r="L40" s="7"/>
      <c r="M40" s="7">
        <f t="shared" si="10"/>
        <v>4.3978000000000002</v>
      </c>
      <c r="N40" s="7">
        <f t="shared" si="11"/>
        <v>4.1442424242424201</v>
      </c>
      <c r="O40" s="7">
        <f t="shared" si="12"/>
        <v>3.9190909090909098</v>
      </c>
      <c r="P40" s="7">
        <f t="shared" si="13"/>
        <v>3.20469696969697</v>
      </c>
      <c r="Q40" s="7">
        <f t="shared" si="14"/>
        <v>15.665830303030301</v>
      </c>
      <c r="R40" s="8">
        <v>4</v>
      </c>
    </row>
    <row r="41" spans="1:18" x14ac:dyDescent="0.25">
      <c r="A41" s="6" t="s">
        <v>37</v>
      </c>
      <c r="B41" s="6" t="s">
        <v>38</v>
      </c>
      <c r="C41" s="7">
        <v>3.1115909090909102</v>
      </c>
      <c r="D41" s="7">
        <v>4.02454545454545</v>
      </c>
      <c r="E41" s="7">
        <v>3.9038636363636399</v>
      </c>
      <c r="F41" s="7">
        <v>4.2221212121212099</v>
      </c>
      <c r="G41" s="7">
        <v>0</v>
      </c>
      <c r="H41" s="7"/>
      <c r="I41" s="7"/>
      <c r="J41" s="7"/>
      <c r="K41" s="7"/>
      <c r="L41" s="7"/>
      <c r="M41" s="7">
        <f t="shared" si="10"/>
        <v>4.2221212121212099</v>
      </c>
      <c r="N41" s="7">
        <f t="shared" si="11"/>
        <v>4.02454545454545</v>
      </c>
      <c r="O41" s="7">
        <f t="shared" si="12"/>
        <v>3.9038636363636399</v>
      </c>
      <c r="P41" s="7">
        <f t="shared" si="13"/>
        <v>3.1115909090909102</v>
      </c>
      <c r="Q41" s="7">
        <f t="shared" si="14"/>
        <v>15.26212121212121</v>
      </c>
      <c r="R41" s="8">
        <v>5</v>
      </c>
    </row>
    <row r="42" spans="1:18" x14ac:dyDescent="0.25">
      <c r="A42" s="6" t="s">
        <v>41</v>
      </c>
      <c r="B42" s="6" t="s">
        <v>42</v>
      </c>
      <c r="C42" s="7">
        <v>2.1969696969696999</v>
      </c>
      <c r="D42" s="7">
        <v>3.0923484848484901</v>
      </c>
      <c r="E42" s="7">
        <v>3.8720454545454501</v>
      </c>
      <c r="F42" s="7">
        <v>3.85424242424242</v>
      </c>
      <c r="G42" s="7">
        <v>3.9935</v>
      </c>
      <c r="H42" s="7"/>
      <c r="I42" s="7"/>
      <c r="J42" s="7"/>
      <c r="K42" s="7"/>
      <c r="L42" s="7"/>
      <c r="M42" s="7">
        <f t="shared" si="10"/>
        <v>3.9935</v>
      </c>
      <c r="N42" s="7">
        <f t="shared" si="11"/>
        <v>3.8720454545454501</v>
      </c>
      <c r="O42" s="7">
        <f t="shared" si="12"/>
        <v>3.85424242424242</v>
      </c>
      <c r="P42" s="7">
        <f t="shared" si="13"/>
        <v>3.0923484848484901</v>
      </c>
      <c r="Q42" s="7">
        <f t="shared" si="14"/>
        <v>14.812136363636359</v>
      </c>
      <c r="R42" s="8">
        <v>6</v>
      </c>
    </row>
    <row r="43" spans="1:18" x14ac:dyDescent="0.25">
      <c r="A43" s="10" t="s">
        <v>58</v>
      </c>
      <c r="B43" s="11" t="s">
        <v>59</v>
      </c>
      <c r="C43" s="7">
        <v>3.80598484848485</v>
      </c>
      <c r="D43" s="7">
        <v>3.87469696969697</v>
      </c>
      <c r="E43" s="7">
        <v>3.7290151515151502</v>
      </c>
      <c r="F43" s="7">
        <v>0</v>
      </c>
      <c r="G43" s="7">
        <v>0</v>
      </c>
      <c r="H43" s="7"/>
      <c r="I43" s="7"/>
      <c r="J43" s="7"/>
      <c r="K43" s="7"/>
      <c r="L43" s="7"/>
      <c r="M43" s="7">
        <f t="shared" si="10"/>
        <v>3.87469696969697</v>
      </c>
      <c r="N43" s="7">
        <f t="shared" si="11"/>
        <v>3.80598484848485</v>
      </c>
      <c r="O43" s="7">
        <f t="shared" si="12"/>
        <v>3.7290151515151502</v>
      </c>
      <c r="P43" s="7">
        <f t="shared" si="13"/>
        <v>0</v>
      </c>
      <c r="Q43" s="7">
        <f t="shared" si="14"/>
        <v>11.40969696969697</v>
      </c>
      <c r="R43" s="8">
        <v>7</v>
      </c>
    </row>
    <row r="44" spans="1:18" x14ac:dyDescent="0.25">
      <c r="A44" s="6" t="s">
        <v>60</v>
      </c>
      <c r="B44" s="6" t="s">
        <v>61</v>
      </c>
      <c r="C44" s="7">
        <v>0</v>
      </c>
      <c r="D44" s="7">
        <v>3.4805303030302999</v>
      </c>
      <c r="E44" s="7">
        <v>3.9281060606060598</v>
      </c>
      <c r="F44" s="7">
        <v>3.0268939393939398</v>
      </c>
      <c r="G44" s="7">
        <v>0</v>
      </c>
      <c r="H44" s="7"/>
      <c r="I44" s="7"/>
      <c r="J44" s="7"/>
      <c r="K44" s="7"/>
      <c r="L44" s="7"/>
      <c r="M44" s="7">
        <f t="shared" si="10"/>
        <v>3.9281060606060598</v>
      </c>
      <c r="N44" s="7">
        <f t="shared" si="11"/>
        <v>3.4805303030302999</v>
      </c>
      <c r="O44" s="7">
        <f t="shared" si="12"/>
        <v>3.0268939393939398</v>
      </c>
      <c r="P44" s="7">
        <f t="shared" si="13"/>
        <v>0</v>
      </c>
      <c r="Q44" s="7">
        <f t="shared" si="14"/>
        <v>10.435530303030299</v>
      </c>
      <c r="R44" s="8">
        <v>8</v>
      </c>
    </row>
    <row r="45" spans="1:18" x14ac:dyDescent="0.25">
      <c r="A45" s="6" t="s">
        <v>30</v>
      </c>
      <c r="B45" s="6" t="s">
        <v>62</v>
      </c>
      <c r="C45" s="7">
        <v>3.6805303030303</v>
      </c>
      <c r="D45" s="7">
        <v>0</v>
      </c>
      <c r="E45" s="7">
        <v>0</v>
      </c>
      <c r="F45" s="7">
        <v>0</v>
      </c>
      <c r="G45" s="7">
        <v>4.3224</v>
      </c>
      <c r="H45" s="7"/>
      <c r="I45" s="7"/>
      <c r="J45" s="7"/>
      <c r="K45" s="7"/>
      <c r="L45" s="7"/>
      <c r="M45" s="7">
        <f t="shared" si="10"/>
        <v>4.3224</v>
      </c>
      <c r="N45" s="7">
        <f t="shared" si="11"/>
        <v>3.6805303030303</v>
      </c>
      <c r="O45" s="7">
        <f t="shared" si="12"/>
        <v>0</v>
      </c>
      <c r="P45" s="7">
        <f t="shared" si="13"/>
        <v>0</v>
      </c>
      <c r="Q45" s="7">
        <f t="shared" si="14"/>
        <v>8.0029303030303005</v>
      </c>
      <c r="R45" s="8">
        <v>9</v>
      </c>
    </row>
    <row r="46" spans="1:18" x14ac:dyDescent="0.25">
      <c r="A46" s="6" t="s">
        <v>41</v>
      </c>
      <c r="B46" s="6" t="s">
        <v>63</v>
      </c>
      <c r="C46" s="7">
        <v>0</v>
      </c>
      <c r="D46" s="7">
        <v>3.2499242424242398</v>
      </c>
      <c r="E46" s="7">
        <v>0</v>
      </c>
      <c r="F46" s="7">
        <v>3.51492424242424</v>
      </c>
      <c r="G46" s="7">
        <v>0</v>
      </c>
      <c r="H46" s="7"/>
      <c r="I46" s="7"/>
      <c r="J46" s="7"/>
      <c r="K46" s="7"/>
      <c r="L46" s="7"/>
      <c r="M46" s="7">
        <f t="shared" si="10"/>
        <v>3.51492424242424</v>
      </c>
      <c r="N46" s="7">
        <f t="shared" si="11"/>
        <v>3.2499242424242398</v>
      </c>
      <c r="O46" s="7">
        <f t="shared" si="12"/>
        <v>0</v>
      </c>
      <c r="P46" s="7">
        <f t="shared" si="13"/>
        <v>0</v>
      </c>
      <c r="Q46" s="7">
        <f t="shared" si="14"/>
        <v>6.7648484848484802</v>
      </c>
      <c r="R46" s="8">
        <v>10</v>
      </c>
    </row>
    <row r="47" spans="1:18" x14ac:dyDescent="0.25">
      <c r="A47" s="6" t="s">
        <v>34</v>
      </c>
      <c r="B47" s="6" t="s">
        <v>35</v>
      </c>
      <c r="C47" s="7">
        <v>0</v>
      </c>
      <c r="D47" s="7">
        <v>0</v>
      </c>
      <c r="E47" s="7">
        <v>3.7807575757575802</v>
      </c>
      <c r="F47" s="7">
        <v>0</v>
      </c>
      <c r="G47" s="7">
        <v>2.8355999999999999</v>
      </c>
      <c r="H47" s="7"/>
      <c r="I47" s="7"/>
      <c r="J47" s="7"/>
      <c r="K47" s="7"/>
      <c r="L47" s="7"/>
      <c r="M47" s="7">
        <f t="shared" si="10"/>
        <v>3.7807575757575802</v>
      </c>
      <c r="N47" s="7">
        <f t="shared" si="11"/>
        <v>2.8355999999999999</v>
      </c>
      <c r="O47" s="7">
        <f t="shared" si="12"/>
        <v>0</v>
      </c>
      <c r="P47" s="7">
        <f t="shared" si="13"/>
        <v>0</v>
      </c>
      <c r="Q47" s="7">
        <f t="shared" si="14"/>
        <v>6.6163575757575801</v>
      </c>
      <c r="R47" s="8">
        <v>11</v>
      </c>
    </row>
    <row r="48" spans="1:18" x14ac:dyDescent="0.25">
      <c r="A48" s="6" t="s">
        <v>21</v>
      </c>
      <c r="B48" s="6" t="s">
        <v>64</v>
      </c>
      <c r="C48" s="7">
        <v>0</v>
      </c>
      <c r="D48" s="7">
        <v>2.9867424242424199</v>
      </c>
      <c r="E48" s="7">
        <v>0</v>
      </c>
      <c r="F48" s="7">
        <v>3.1503030303030299</v>
      </c>
      <c r="G48" s="7">
        <v>0</v>
      </c>
      <c r="H48" s="7"/>
      <c r="I48" s="7"/>
      <c r="J48" s="7"/>
      <c r="K48" s="7"/>
      <c r="L48" s="7"/>
      <c r="M48" s="7">
        <f t="shared" si="10"/>
        <v>3.1503030303030299</v>
      </c>
      <c r="N48" s="7">
        <f t="shared" si="11"/>
        <v>2.9867424242424199</v>
      </c>
      <c r="O48" s="7">
        <f t="shared" si="12"/>
        <v>0</v>
      </c>
      <c r="P48" s="7">
        <f t="shared" si="13"/>
        <v>0</v>
      </c>
      <c r="Q48" s="7">
        <f t="shared" si="14"/>
        <v>6.1370454545454498</v>
      </c>
      <c r="R48" s="8">
        <v>12</v>
      </c>
    </row>
    <row r="49" spans="1:18" x14ac:dyDescent="0.25">
      <c r="A49" s="6" t="s">
        <v>34</v>
      </c>
      <c r="B49" s="6" t="s">
        <v>65</v>
      </c>
      <c r="C49" s="7">
        <v>0</v>
      </c>
      <c r="D49" s="7">
        <v>0</v>
      </c>
      <c r="E49" s="7">
        <v>4.1765909090909101</v>
      </c>
      <c r="F49" s="7">
        <v>0</v>
      </c>
      <c r="G49" s="7">
        <v>0</v>
      </c>
      <c r="H49" s="7"/>
      <c r="I49" s="7"/>
      <c r="J49" s="7"/>
      <c r="K49" s="7"/>
      <c r="L49" s="7"/>
      <c r="M49" s="7">
        <f t="shared" si="10"/>
        <v>4.1765909090909101</v>
      </c>
      <c r="N49" s="7">
        <f t="shared" si="11"/>
        <v>0</v>
      </c>
      <c r="O49" s="7">
        <f t="shared" si="12"/>
        <v>0</v>
      </c>
      <c r="P49" s="7">
        <f t="shared" si="13"/>
        <v>0</v>
      </c>
      <c r="Q49" s="7">
        <f t="shared" si="14"/>
        <v>4.1765909090909101</v>
      </c>
      <c r="R49" s="8">
        <v>13</v>
      </c>
    </row>
    <row r="50" spans="1:18" x14ac:dyDescent="0.25">
      <c r="A50" s="6" t="s">
        <v>66</v>
      </c>
      <c r="B50" s="6" t="s">
        <v>67</v>
      </c>
      <c r="C50" s="7">
        <v>0</v>
      </c>
      <c r="D50" s="7">
        <v>0</v>
      </c>
      <c r="E50" s="7">
        <v>0</v>
      </c>
      <c r="F50" s="7">
        <v>3.25962121212121</v>
      </c>
      <c r="G50" s="7">
        <v>0</v>
      </c>
      <c r="H50" s="7"/>
      <c r="I50" s="7"/>
      <c r="J50" s="7"/>
      <c r="K50" s="7"/>
      <c r="L50" s="7"/>
      <c r="M50" s="7">
        <f t="shared" si="10"/>
        <v>3.25962121212121</v>
      </c>
      <c r="N50" s="7">
        <f t="shared" si="11"/>
        <v>0</v>
      </c>
      <c r="O50" s="7">
        <f t="shared" si="12"/>
        <v>0</v>
      </c>
      <c r="P50" s="7">
        <f t="shared" si="13"/>
        <v>0</v>
      </c>
      <c r="Q50" s="7">
        <f t="shared" si="14"/>
        <v>3.25962121212121</v>
      </c>
      <c r="R50" s="8">
        <v>14</v>
      </c>
    </row>
    <row r="51" spans="1:18" x14ac:dyDescent="0.25">
      <c r="A51" s="6" t="s">
        <v>68</v>
      </c>
      <c r="B51" s="6" t="s">
        <v>69</v>
      </c>
      <c r="C51" s="7">
        <v>0</v>
      </c>
      <c r="D51" s="7">
        <v>3.1082575757575799</v>
      </c>
      <c r="E51" s="7">
        <v>0</v>
      </c>
      <c r="F51" s="7">
        <v>0</v>
      </c>
      <c r="G51" s="7">
        <v>0</v>
      </c>
      <c r="H51" s="7"/>
      <c r="I51" s="7"/>
      <c r="J51" s="7"/>
      <c r="K51" s="7"/>
      <c r="L51" s="7"/>
      <c r="M51" s="7">
        <f t="shared" si="10"/>
        <v>3.1082575757575799</v>
      </c>
      <c r="N51" s="7">
        <f t="shared" si="11"/>
        <v>0</v>
      </c>
      <c r="O51" s="7">
        <f t="shared" si="12"/>
        <v>0</v>
      </c>
      <c r="P51" s="7">
        <f t="shared" si="13"/>
        <v>0</v>
      </c>
      <c r="Q51" s="7">
        <f t="shared" si="14"/>
        <v>3.1082575757575799</v>
      </c>
      <c r="R51" s="8">
        <v>15</v>
      </c>
    </row>
    <row r="52" spans="1:18" x14ac:dyDescent="0.25">
      <c r="A52" s="6" t="s">
        <v>21</v>
      </c>
      <c r="B52" s="6" t="s">
        <v>70</v>
      </c>
      <c r="C52" s="7">
        <v>0</v>
      </c>
      <c r="D52" s="7">
        <v>0</v>
      </c>
      <c r="E52" s="7">
        <v>3.0912878787878801</v>
      </c>
      <c r="F52" s="7">
        <v>0</v>
      </c>
      <c r="G52" s="7">
        <v>0</v>
      </c>
      <c r="H52" s="7"/>
      <c r="I52" s="7"/>
      <c r="J52" s="7"/>
      <c r="K52" s="7"/>
      <c r="L52" s="7"/>
      <c r="M52" s="7">
        <f t="shared" si="10"/>
        <v>3.0912878787878801</v>
      </c>
      <c r="N52" s="7">
        <f t="shared" si="11"/>
        <v>0</v>
      </c>
      <c r="O52" s="7">
        <f t="shared" si="12"/>
        <v>0</v>
      </c>
      <c r="P52" s="7">
        <f t="shared" si="13"/>
        <v>0</v>
      </c>
      <c r="Q52" s="7">
        <f t="shared" si="14"/>
        <v>3.0912878787878801</v>
      </c>
      <c r="R52" s="8">
        <v>16</v>
      </c>
    </row>
    <row r="53" spans="1:18" x14ac:dyDescent="0.25">
      <c r="A53" s="6" t="s">
        <v>34</v>
      </c>
      <c r="B53" s="6" t="s">
        <v>71</v>
      </c>
      <c r="C53" s="7">
        <v>0</v>
      </c>
      <c r="D53" s="7">
        <v>0</v>
      </c>
      <c r="E53" s="7">
        <v>0</v>
      </c>
      <c r="F53" s="7">
        <v>3.0184848484848499</v>
      </c>
      <c r="G53" s="7">
        <v>0</v>
      </c>
      <c r="H53" s="7"/>
      <c r="I53" s="7"/>
      <c r="J53" s="7"/>
      <c r="K53" s="7"/>
      <c r="L53" s="7"/>
      <c r="M53" s="7">
        <f t="shared" si="10"/>
        <v>3.0184848484848499</v>
      </c>
      <c r="N53" s="7">
        <f t="shared" si="11"/>
        <v>0</v>
      </c>
      <c r="O53" s="7">
        <f t="shared" si="12"/>
        <v>0</v>
      </c>
      <c r="P53" s="7">
        <f t="shared" si="13"/>
        <v>0</v>
      </c>
      <c r="Q53" s="7">
        <f t="shared" si="14"/>
        <v>3.0184848484848499</v>
      </c>
      <c r="R53" s="8">
        <v>17</v>
      </c>
    </row>
    <row r="54" spans="1:18" x14ac:dyDescent="0.25">
      <c r="A54" s="6" t="s">
        <v>72</v>
      </c>
      <c r="B54" s="6" t="s">
        <v>73</v>
      </c>
      <c r="C54" s="7">
        <v>0</v>
      </c>
      <c r="D54" s="7">
        <v>0</v>
      </c>
      <c r="E54" s="7">
        <v>0</v>
      </c>
      <c r="F54" s="7">
        <v>0</v>
      </c>
      <c r="G54" s="7">
        <v>2.5586000000000002</v>
      </c>
      <c r="H54" s="7"/>
      <c r="I54" s="7"/>
      <c r="J54" s="7"/>
      <c r="K54" s="7"/>
      <c r="L54" s="7"/>
      <c r="M54" s="7">
        <f t="shared" si="10"/>
        <v>2.5586000000000002</v>
      </c>
      <c r="N54" s="7">
        <f t="shared" si="11"/>
        <v>0</v>
      </c>
      <c r="O54" s="7">
        <f t="shared" si="12"/>
        <v>0</v>
      </c>
      <c r="P54" s="7">
        <f t="shared" si="13"/>
        <v>0</v>
      </c>
      <c r="Q54" s="7">
        <f t="shared" si="14"/>
        <v>2.5586000000000002</v>
      </c>
      <c r="R54" s="8">
        <v>18</v>
      </c>
    </row>
    <row r="55" spans="1:18" x14ac:dyDescent="0.25">
      <c r="A55" s="6" t="s">
        <v>26</v>
      </c>
      <c r="B55" s="6" t="s">
        <v>74</v>
      </c>
      <c r="C55" s="7">
        <v>0</v>
      </c>
      <c r="D55" s="7">
        <v>0</v>
      </c>
      <c r="E55" s="7">
        <v>2.51318181818182</v>
      </c>
      <c r="F55" s="7">
        <v>0</v>
      </c>
      <c r="G55" s="7">
        <v>0</v>
      </c>
      <c r="H55" s="7"/>
      <c r="I55" s="7"/>
      <c r="J55" s="7"/>
      <c r="K55" s="7"/>
      <c r="L55" s="7"/>
      <c r="M55" s="7">
        <f t="shared" si="10"/>
        <v>2.51318181818182</v>
      </c>
      <c r="N55" s="7">
        <f t="shared" si="11"/>
        <v>0</v>
      </c>
      <c r="O55" s="7">
        <f t="shared" si="12"/>
        <v>0</v>
      </c>
      <c r="P55" s="7">
        <f t="shared" si="13"/>
        <v>0</v>
      </c>
      <c r="Q55" s="7">
        <f t="shared" si="14"/>
        <v>2.51318181818182</v>
      </c>
      <c r="R55" s="8">
        <v>19</v>
      </c>
    </row>
    <row r="56" spans="1:18" x14ac:dyDescent="0.25">
      <c r="A56" s="6" t="s">
        <v>55</v>
      </c>
      <c r="B56" s="6" t="s">
        <v>75</v>
      </c>
      <c r="C56" s="7">
        <v>0</v>
      </c>
      <c r="D56" s="7">
        <v>0</v>
      </c>
      <c r="E56" s="7">
        <v>1.76072727272727</v>
      </c>
      <c r="F56" s="7">
        <v>0</v>
      </c>
      <c r="G56" s="7">
        <v>0</v>
      </c>
      <c r="H56" s="7"/>
      <c r="I56" s="7"/>
      <c r="J56" s="7"/>
      <c r="K56" s="7"/>
      <c r="L56" s="7"/>
      <c r="M56" s="7">
        <f t="shared" si="10"/>
        <v>1.76072727272727</v>
      </c>
      <c r="N56" s="7">
        <f t="shared" si="11"/>
        <v>0</v>
      </c>
      <c r="O56" s="7">
        <f t="shared" si="12"/>
        <v>0</v>
      </c>
      <c r="P56" s="7">
        <f t="shared" si="13"/>
        <v>0</v>
      </c>
      <c r="Q56" s="7">
        <f t="shared" si="14"/>
        <v>1.76072727272727</v>
      </c>
      <c r="R56" s="8">
        <v>20</v>
      </c>
    </row>
    <row r="57" spans="1:18" x14ac:dyDescent="0.25">
      <c r="A57" s="6" t="s">
        <v>76</v>
      </c>
      <c r="B57" s="6" t="s">
        <v>77</v>
      </c>
      <c r="C57" s="7">
        <v>0</v>
      </c>
      <c r="D57" s="7">
        <v>0</v>
      </c>
      <c r="E57" s="7">
        <v>0</v>
      </c>
      <c r="F57" s="7">
        <v>1.3376666666666699</v>
      </c>
      <c r="G57" s="7">
        <v>0</v>
      </c>
      <c r="H57" s="7"/>
      <c r="I57" s="7"/>
      <c r="J57" s="7"/>
      <c r="K57" s="7"/>
      <c r="L57" s="7"/>
      <c r="M57" s="7">
        <f t="shared" si="10"/>
        <v>1.3376666666666699</v>
      </c>
      <c r="N57" s="7">
        <f t="shared" si="11"/>
        <v>0</v>
      </c>
      <c r="O57" s="7">
        <f t="shared" si="12"/>
        <v>0</v>
      </c>
      <c r="P57" s="7">
        <f t="shared" si="13"/>
        <v>0</v>
      </c>
      <c r="Q57" s="7">
        <f t="shared" si="14"/>
        <v>1.3376666666666699</v>
      </c>
      <c r="R57" s="8">
        <v>21</v>
      </c>
    </row>
    <row r="58" spans="1:18" x14ac:dyDescent="0.25">
      <c r="A58" s="10"/>
      <c r="B58" s="11"/>
      <c r="C58" s="7"/>
      <c r="D58" s="7"/>
      <c r="E58" s="7"/>
      <c r="F58" s="7"/>
      <c r="G58" s="7"/>
      <c r="H58" s="7"/>
      <c r="I58" s="7"/>
      <c r="J58" s="7"/>
      <c r="K58" s="7"/>
      <c r="L58" s="7"/>
      <c r="M58" s="7" t="e">
        <f t="shared" ref="M58:M64" si="15">LARGE($C58:$L58,1)</f>
        <v>#NUM!</v>
      </c>
      <c r="N58" s="7" t="e">
        <f t="shared" ref="N58:N64" si="16">LARGE($C58:$L58,2)</f>
        <v>#NUM!</v>
      </c>
      <c r="O58" s="7" t="e">
        <f t="shared" ref="O58:O64" si="17">LARGE($C58:$L58,3)</f>
        <v>#NUM!</v>
      </c>
      <c r="P58" s="7" t="e">
        <f t="shared" ref="P58:P64" si="18">LARGE($C58:$L58,4)</f>
        <v>#NUM!</v>
      </c>
      <c r="Q58" s="7" t="e">
        <f t="shared" ref="Q58:Q64" si="19">SUM(M58:P58)</f>
        <v>#NUM!</v>
      </c>
      <c r="R58" s="8">
        <v>22</v>
      </c>
    </row>
    <row r="59" spans="1:18" x14ac:dyDescent="0.25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 t="e">
        <f t="shared" si="15"/>
        <v>#NUM!</v>
      </c>
      <c r="N59" s="7" t="e">
        <f t="shared" si="16"/>
        <v>#NUM!</v>
      </c>
      <c r="O59" s="7" t="e">
        <f t="shared" si="17"/>
        <v>#NUM!</v>
      </c>
      <c r="P59" s="7" t="e">
        <f t="shared" si="18"/>
        <v>#NUM!</v>
      </c>
      <c r="Q59" s="7" t="e">
        <f t="shared" si="19"/>
        <v>#NUM!</v>
      </c>
      <c r="R59" s="8">
        <v>23</v>
      </c>
    </row>
    <row r="60" spans="1:18" x14ac:dyDescent="0.25">
      <c r="A60" s="6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 t="e">
        <f t="shared" si="15"/>
        <v>#NUM!</v>
      </c>
      <c r="N60" s="7" t="e">
        <f t="shared" si="16"/>
        <v>#NUM!</v>
      </c>
      <c r="O60" s="7" t="e">
        <f t="shared" si="17"/>
        <v>#NUM!</v>
      </c>
      <c r="P60" s="7" t="e">
        <f t="shared" si="18"/>
        <v>#NUM!</v>
      </c>
      <c r="Q60" s="7" t="e">
        <f t="shared" si="19"/>
        <v>#NUM!</v>
      </c>
      <c r="R60" s="8">
        <v>24</v>
      </c>
    </row>
    <row r="61" spans="1:18" x14ac:dyDescent="0.25">
      <c r="A61" s="6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 t="e">
        <f t="shared" si="15"/>
        <v>#NUM!</v>
      </c>
      <c r="N61" s="7" t="e">
        <f t="shared" si="16"/>
        <v>#NUM!</v>
      </c>
      <c r="O61" s="7" t="e">
        <f t="shared" si="17"/>
        <v>#NUM!</v>
      </c>
      <c r="P61" s="7" t="e">
        <f t="shared" si="18"/>
        <v>#NUM!</v>
      </c>
      <c r="Q61" s="7" t="e">
        <f t="shared" si="19"/>
        <v>#NUM!</v>
      </c>
      <c r="R61" s="8">
        <v>25</v>
      </c>
    </row>
    <row r="62" spans="1:18" x14ac:dyDescent="0.25">
      <c r="A62" s="6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 t="e">
        <f t="shared" si="15"/>
        <v>#NUM!</v>
      </c>
      <c r="N62" s="7" t="e">
        <f t="shared" si="16"/>
        <v>#NUM!</v>
      </c>
      <c r="O62" s="7" t="e">
        <f t="shared" si="17"/>
        <v>#NUM!</v>
      </c>
      <c r="P62" s="7" t="e">
        <f t="shared" si="18"/>
        <v>#NUM!</v>
      </c>
      <c r="Q62" s="7" t="e">
        <f t="shared" si="19"/>
        <v>#NUM!</v>
      </c>
      <c r="R62" s="8">
        <v>26</v>
      </c>
    </row>
    <row r="63" spans="1:18" x14ac:dyDescent="0.25">
      <c r="A63" s="6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 t="e">
        <f t="shared" si="15"/>
        <v>#NUM!</v>
      </c>
      <c r="N63" s="7" t="e">
        <f t="shared" si="16"/>
        <v>#NUM!</v>
      </c>
      <c r="O63" s="7" t="e">
        <f t="shared" si="17"/>
        <v>#NUM!</v>
      </c>
      <c r="P63" s="7" t="e">
        <f t="shared" si="18"/>
        <v>#NUM!</v>
      </c>
      <c r="Q63" s="7" t="e">
        <f t="shared" si="19"/>
        <v>#NUM!</v>
      </c>
      <c r="R63" s="8">
        <v>27</v>
      </c>
    </row>
    <row r="64" spans="1:18" x14ac:dyDescent="0.25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 t="e">
        <f t="shared" si="15"/>
        <v>#NUM!</v>
      </c>
      <c r="N64" s="7" t="e">
        <f t="shared" si="16"/>
        <v>#NUM!</v>
      </c>
      <c r="O64" s="7" t="e">
        <f t="shared" si="17"/>
        <v>#NUM!</v>
      </c>
      <c r="P64" s="7" t="e">
        <f t="shared" si="18"/>
        <v>#NUM!</v>
      </c>
      <c r="Q64" s="7" t="e">
        <f t="shared" si="19"/>
        <v>#NUM!</v>
      </c>
      <c r="R64" s="8">
        <v>28</v>
      </c>
    </row>
    <row r="65" spans="1:18" ht="15.75" x14ac:dyDescent="0.25">
      <c r="A65" s="38"/>
      <c r="B65" s="38"/>
      <c r="C65" s="39" t="s">
        <v>78</v>
      </c>
      <c r="D65" s="39"/>
      <c r="E65" s="39"/>
      <c r="F65" s="39"/>
      <c r="G65" s="39"/>
      <c r="H65" s="39"/>
      <c r="I65" s="39"/>
      <c r="J65" s="39"/>
      <c r="K65" s="2"/>
      <c r="L65" s="2"/>
      <c r="M65" s="39"/>
      <c r="N65" s="39"/>
      <c r="O65" s="39"/>
      <c r="P65" s="2"/>
    </row>
    <row r="66" spans="1:18" x14ac:dyDescent="0.25">
      <c r="A66" s="36"/>
      <c r="B66" s="36"/>
      <c r="C66" s="3" t="s">
        <v>2</v>
      </c>
      <c r="D66" s="3" t="s">
        <v>3</v>
      </c>
      <c r="E66" s="3" t="s">
        <v>4</v>
      </c>
      <c r="F66" s="3" t="s">
        <v>5</v>
      </c>
      <c r="G66" s="3" t="s">
        <v>6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12</v>
      </c>
      <c r="N66" s="3" t="s">
        <v>13</v>
      </c>
      <c r="O66" s="3" t="s">
        <v>14</v>
      </c>
      <c r="P66" s="3" t="s">
        <v>15</v>
      </c>
      <c r="Q66" s="4" t="s">
        <v>16</v>
      </c>
      <c r="R66" s="37" t="s">
        <v>17</v>
      </c>
    </row>
    <row r="67" spans="1:18" x14ac:dyDescent="0.25">
      <c r="A67" s="5" t="s">
        <v>18</v>
      </c>
      <c r="B67" s="5" t="s">
        <v>19</v>
      </c>
      <c r="C67" s="3" t="s">
        <v>20</v>
      </c>
      <c r="D67" s="3" t="s">
        <v>20</v>
      </c>
      <c r="E67" s="3" t="s">
        <v>20</v>
      </c>
      <c r="F67" s="3" t="s">
        <v>20</v>
      </c>
      <c r="G67" s="3" t="s">
        <v>20</v>
      </c>
      <c r="H67" s="3" t="s">
        <v>20</v>
      </c>
      <c r="I67" s="3" t="s">
        <v>20</v>
      </c>
      <c r="J67" s="3" t="s">
        <v>20</v>
      </c>
      <c r="K67" s="3" t="s">
        <v>20</v>
      </c>
      <c r="L67" s="3" t="s">
        <v>20</v>
      </c>
      <c r="M67" s="3" t="s">
        <v>20</v>
      </c>
      <c r="N67" s="3" t="s">
        <v>20</v>
      </c>
      <c r="O67" s="3" t="s">
        <v>20</v>
      </c>
      <c r="P67" s="3" t="s">
        <v>20</v>
      </c>
      <c r="Q67" s="4" t="s">
        <v>20</v>
      </c>
      <c r="R67" s="37"/>
    </row>
    <row r="68" spans="1:18" x14ac:dyDescent="0.25">
      <c r="A68" s="6" t="s">
        <v>23</v>
      </c>
      <c r="B68" s="6" t="s">
        <v>79</v>
      </c>
      <c r="C68" s="7">
        <v>3.7208333333333301</v>
      </c>
      <c r="D68" s="7">
        <v>0</v>
      </c>
      <c r="E68" s="7">
        <v>2.93606060606061</v>
      </c>
      <c r="F68" s="7">
        <v>4.1681818181818198</v>
      </c>
      <c r="G68" s="7">
        <v>3.7953000000000001</v>
      </c>
      <c r="H68" s="7"/>
      <c r="I68" s="7"/>
      <c r="J68" s="7"/>
      <c r="K68" s="7"/>
      <c r="L68" s="7"/>
      <c r="M68" s="7">
        <f t="shared" ref="M68:M74" si="20">LARGE($C68:$L68,1)</f>
        <v>4.1681818181818198</v>
      </c>
      <c r="N68" s="7">
        <f t="shared" ref="N68:N74" si="21">LARGE($C68:$L68,2)</f>
        <v>3.7953000000000001</v>
      </c>
      <c r="O68" s="7">
        <f t="shared" ref="O68:O74" si="22">LARGE($C68:$L68,3)</f>
        <v>3.7208333333333301</v>
      </c>
      <c r="P68" s="7">
        <f t="shared" ref="P68:P74" si="23">LARGE($C68:$L68,4)</f>
        <v>2.93606060606061</v>
      </c>
      <c r="Q68" s="7">
        <f t="shared" ref="Q68:Q74" si="24">SUM(M68:P68)</f>
        <v>14.620375757575761</v>
      </c>
      <c r="R68" s="8">
        <v>1</v>
      </c>
    </row>
    <row r="69" spans="1:18" x14ac:dyDescent="0.25">
      <c r="A69" s="6" t="s">
        <v>76</v>
      </c>
      <c r="B69" s="6" t="s">
        <v>22</v>
      </c>
      <c r="C69" s="7">
        <v>3.2580303030303002</v>
      </c>
      <c r="D69" s="7">
        <v>0</v>
      </c>
      <c r="E69" s="7">
        <v>3.9212878787878802</v>
      </c>
      <c r="F69" s="7">
        <v>3.4199242424242402</v>
      </c>
      <c r="G69" s="7">
        <v>3.3203999999999998</v>
      </c>
      <c r="H69" s="7"/>
      <c r="I69" s="7"/>
      <c r="J69" s="7"/>
      <c r="K69" s="7"/>
      <c r="L69" s="7"/>
      <c r="M69" s="7">
        <f t="shared" si="20"/>
        <v>3.9212878787878802</v>
      </c>
      <c r="N69" s="7">
        <f t="shared" si="21"/>
        <v>3.4199242424242402</v>
      </c>
      <c r="O69" s="7">
        <f t="shared" si="22"/>
        <v>3.3203999999999998</v>
      </c>
      <c r="P69" s="7">
        <f t="shared" si="23"/>
        <v>3.2580303030303002</v>
      </c>
      <c r="Q69" s="7">
        <f t="shared" si="24"/>
        <v>13.919642424242419</v>
      </c>
      <c r="R69" s="8">
        <v>2</v>
      </c>
    </row>
    <row r="70" spans="1:18" x14ac:dyDescent="0.25">
      <c r="A70" s="6" t="s">
        <v>21</v>
      </c>
      <c r="B70" s="6" t="s">
        <v>80</v>
      </c>
      <c r="C70" s="7">
        <v>0</v>
      </c>
      <c r="D70" s="7">
        <v>3.7148484848484902</v>
      </c>
      <c r="E70" s="7">
        <v>2.9906060606060598</v>
      </c>
      <c r="F70" s="7">
        <v>0</v>
      </c>
      <c r="G70" s="7">
        <v>4.5998000000000001</v>
      </c>
      <c r="H70" s="7"/>
      <c r="I70" s="7"/>
      <c r="J70" s="7"/>
      <c r="K70" s="7"/>
      <c r="L70" s="7"/>
      <c r="M70" s="7">
        <f t="shared" si="20"/>
        <v>4.5998000000000001</v>
      </c>
      <c r="N70" s="7">
        <f t="shared" si="21"/>
        <v>3.7148484848484902</v>
      </c>
      <c r="O70" s="7">
        <f t="shared" si="22"/>
        <v>2.9906060606060598</v>
      </c>
      <c r="P70" s="7">
        <f t="shared" si="23"/>
        <v>0</v>
      </c>
      <c r="Q70" s="7">
        <f t="shared" si="24"/>
        <v>11.305254545454551</v>
      </c>
      <c r="R70" s="8">
        <v>3</v>
      </c>
    </row>
    <row r="71" spans="1:18" x14ac:dyDescent="0.25">
      <c r="A71" s="6" t="s">
        <v>52</v>
      </c>
      <c r="B71" s="6" t="s">
        <v>61</v>
      </c>
      <c r="C71" s="7">
        <v>0</v>
      </c>
      <c r="D71" s="7">
        <v>2.95689393939394</v>
      </c>
      <c r="E71" s="7">
        <v>3.4256060606060599</v>
      </c>
      <c r="F71" s="7">
        <v>2.8820454545454499</v>
      </c>
      <c r="G71" s="7">
        <v>0</v>
      </c>
      <c r="H71" s="7"/>
      <c r="I71" s="7"/>
      <c r="J71" s="7"/>
      <c r="K71" s="7"/>
      <c r="L71" s="7"/>
      <c r="M71" s="7">
        <f t="shared" si="20"/>
        <v>3.4256060606060599</v>
      </c>
      <c r="N71" s="7">
        <f t="shared" si="21"/>
        <v>2.95689393939394</v>
      </c>
      <c r="O71" s="7">
        <f t="shared" si="22"/>
        <v>2.8820454545454499</v>
      </c>
      <c r="P71" s="7">
        <f t="shared" si="23"/>
        <v>0</v>
      </c>
      <c r="Q71" s="7">
        <f t="shared" si="24"/>
        <v>9.2645454545454502</v>
      </c>
      <c r="R71" s="8">
        <v>4</v>
      </c>
    </row>
    <row r="72" spans="1:18" x14ac:dyDescent="0.25">
      <c r="A72" s="6" t="s">
        <v>81</v>
      </c>
      <c r="B72" s="6" t="s">
        <v>82</v>
      </c>
      <c r="C72" s="7">
        <v>0</v>
      </c>
      <c r="D72" s="7">
        <v>0</v>
      </c>
      <c r="E72" s="7">
        <v>4.2757575757575799</v>
      </c>
      <c r="F72" s="7">
        <v>0</v>
      </c>
      <c r="G72" s="7">
        <v>4.3803000000000001</v>
      </c>
      <c r="H72" s="7"/>
      <c r="I72" s="7"/>
      <c r="J72" s="7"/>
      <c r="K72" s="7"/>
      <c r="L72" s="7"/>
      <c r="M72" s="7">
        <f t="shared" si="20"/>
        <v>4.3803000000000001</v>
      </c>
      <c r="N72" s="7">
        <f t="shared" si="21"/>
        <v>4.2757575757575799</v>
      </c>
      <c r="O72" s="7">
        <f t="shared" si="22"/>
        <v>0</v>
      </c>
      <c r="P72" s="7">
        <f t="shared" si="23"/>
        <v>0</v>
      </c>
      <c r="Q72" s="7">
        <f t="shared" si="24"/>
        <v>8.6560575757575791</v>
      </c>
      <c r="R72" s="8">
        <v>5</v>
      </c>
    </row>
    <row r="73" spans="1:18" x14ac:dyDescent="0.25">
      <c r="A73" s="6" t="s">
        <v>83</v>
      </c>
      <c r="B73" s="6" t="s">
        <v>84</v>
      </c>
      <c r="C73" s="7">
        <v>0</v>
      </c>
      <c r="D73" s="7">
        <v>0</v>
      </c>
      <c r="E73" s="7">
        <v>3.20780303030303</v>
      </c>
      <c r="F73" s="7">
        <v>0</v>
      </c>
      <c r="G73" s="7">
        <v>0</v>
      </c>
      <c r="H73" s="7"/>
      <c r="I73" s="7"/>
      <c r="J73" s="7"/>
      <c r="K73" s="7"/>
      <c r="L73" s="7"/>
      <c r="M73" s="7">
        <f t="shared" si="20"/>
        <v>3.20780303030303</v>
      </c>
      <c r="N73" s="7">
        <f t="shared" si="21"/>
        <v>0</v>
      </c>
      <c r="O73" s="7">
        <f t="shared" si="22"/>
        <v>0</v>
      </c>
      <c r="P73" s="7">
        <f t="shared" si="23"/>
        <v>0</v>
      </c>
      <c r="Q73" s="7">
        <f t="shared" si="24"/>
        <v>3.20780303030303</v>
      </c>
      <c r="R73" s="8">
        <v>6</v>
      </c>
    </row>
    <row r="74" spans="1:18" x14ac:dyDescent="0.25">
      <c r="A74" s="6" t="s">
        <v>76</v>
      </c>
      <c r="B74" s="6" t="s">
        <v>85</v>
      </c>
      <c r="C74" s="7">
        <v>0</v>
      </c>
      <c r="D74" s="7">
        <v>0</v>
      </c>
      <c r="E74" s="7">
        <v>0</v>
      </c>
      <c r="F74" s="7">
        <v>3.1108333333333298</v>
      </c>
      <c r="G74" s="7">
        <v>0</v>
      </c>
      <c r="H74" s="7"/>
      <c r="I74" s="7"/>
      <c r="J74" s="7"/>
      <c r="K74" s="7"/>
      <c r="L74" s="7"/>
      <c r="M74" s="7">
        <f t="shared" si="20"/>
        <v>3.1108333333333298</v>
      </c>
      <c r="N74" s="7">
        <f t="shared" si="21"/>
        <v>0</v>
      </c>
      <c r="O74" s="7">
        <f t="shared" si="22"/>
        <v>0</v>
      </c>
      <c r="P74" s="7">
        <f t="shared" si="23"/>
        <v>0</v>
      </c>
      <c r="Q74" s="7">
        <f t="shared" si="24"/>
        <v>3.1108333333333298</v>
      </c>
      <c r="R74" s="8">
        <v>7</v>
      </c>
    </row>
    <row r="75" spans="1:18" x14ac:dyDescent="0.25">
      <c r="A75" s="6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 t="e">
        <f t="shared" ref="M75:M76" si="25">LARGE($C75:$L75,1)</f>
        <v>#NUM!</v>
      </c>
      <c r="N75" s="7" t="e">
        <f t="shared" ref="N75:N76" si="26">LARGE($C75:$L75,2)</f>
        <v>#NUM!</v>
      </c>
      <c r="O75" s="7" t="e">
        <f t="shared" ref="O75:O76" si="27">LARGE($C75:$L75,3)</f>
        <v>#NUM!</v>
      </c>
      <c r="P75" s="7" t="e">
        <f t="shared" ref="P75:P76" si="28">LARGE($C75:$L75,4)</f>
        <v>#NUM!</v>
      </c>
      <c r="Q75" s="7" t="e">
        <f t="shared" ref="Q75:Q76" si="29">SUM(M75:P75)</f>
        <v>#NUM!</v>
      </c>
      <c r="R75" s="8">
        <v>8</v>
      </c>
    </row>
    <row r="76" spans="1:18" x14ac:dyDescent="0.25">
      <c r="A76" s="6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 t="e">
        <f t="shared" si="25"/>
        <v>#NUM!</v>
      </c>
      <c r="N76" s="7" t="e">
        <f t="shared" si="26"/>
        <v>#NUM!</v>
      </c>
      <c r="O76" s="7" t="e">
        <f t="shared" si="27"/>
        <v>#NUM!</v>
      </c>
      <c r="P76" s="7" t="e">
        <f t="shared" si="28"/>
        <v>#NUM!</v>
      </c>
      <c r="Q76" s="7" t="e">
        <f t="shared" si="29"/>
        <v>#NUM!</v>
      </c>
      <c r="R76" s="8">
        <v>9</v>
      </c>
    </row>
  </sheetData>
  <sheetProtection selectLockedCells="1" selectUnlockedCells="1"/>
  <mergeCells count="15">
    <mergeCell ref="A66:B66"/>
    <mergeCell ref="R66:R67"/>
    <mergeCell ref="A1:B1"/>
    <mergeCell ref="C1:L1"/>
    <mergeCell ref="M1:O1"/>
    <mergeCell ref="A2:B2"/>
    <mergeCell ref="R2:R3"/>
    <mergeCell ref="A34:B34"/>
    <mergeCell ref="C34:J34"/>
    <mergeCell ref="M34:O34"/>
    <mergeCell ref="A35:B35"/>
    <mergeCell ref="R35:R36"/>
    <mergeCell ref="A65:B65"/>
    <mergeCell ref="C65:J65"/>
    <mergeCell ref="M65:O6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zoomScaleNormal="100" workbookViewId="0">
      <selection activeCell="B40" sqref="B40"/>
    </sheetView>
  </sheetViews>
  <sheetFormatPr defaultRowHeight="12.75" x14ac:dyDescent="0.2"/>
  <cols>
    <col min="1" max="1" width="6.140625" customWidth="1"/>
    <col min="2" max="2" width="12" customWidth="1"/>
    <col min="3" max="3" width="15.140625" customWidth="1"/>
    <col min="4" max="5" width="0" hidden="1" customWidth="1"/>
    <col min="6" max="19" width="9.7109375" customWidth="1"/>
    <col min="20" max="20" width="13.7109375" customWidth="1"/>
  </cols>
  <sheetData>
    <row r="1" spans="1:19" ht="18.75" customHeight="1" x14ac:dyDescent="0.2">
      <c r="A1" s="45"/>
      <c r="B1" s="45"/>
      <c r="C1" s="45"/>
      <c r="D1" s="45"/>
      <c r="E1" s="45"/>
      <c r="F1" s="44" t="s">
        <v>86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x14ac:dyDescent="0.2">
      <c r="A2" s="46" t="s">
        <v>87</v>
      </c>
      <c r="B2" s="46"/>
      <c r="C2" s="46"/>
      <c r="D2" s="46"/>
      <c r="E2" s="46"/>
      <c r="F2" s="47" t="s">
        <v>88</v>
      </c>
      <c r="G2" s="47"/>
      <c r="H2" s="48" t="s">
        <v>89</v>
      </c>
      <c r="I2" s="48"/>
      <c r="J2" s="47" t="s">
        <v>90</v>
      </c>
      <c r="K2" s="47"/>
      <c r="L2" s="48" t="s">
        <v>91</v>
      </c>
      <c r="M2" s="48"/>
      <c r="N2" s="47" t="s">
        <v>92</v>
      </c>
      <c r="O2" s="47"/>
      <c r="P2" s="48" t="s">
        <v>93</v>
      </c>
      <c r="Q2" s="48"/>
      <c r="R2" s="43" t="s">
        <v>94</v>
      </c>
      <c r="S2" s="43"/>
    </row>
    <row r="3" spans="1:19" ht="14.25" customHeight="1" x14ac:dyDescent="0.2">
      <c r="A3" s="12" t="s">
        <v>95</v>
      </c>
      <c r="B3" s="13" t="s">
        <v>18</v>
      </c>
      <c r="C3" s="13" t="s">
        <v>19</v>
      </c>
      <c r="D3" s="14" t="s">
        <v>96</v>
      </c>
      <c r="E3" s="14" t="s">
        <v>97</v>
      </c>
      <c r="F3" s="15" t="s">
        <v>98</v>
      </c>
      <c r="G3" s="15" t="s">
        <v>20</v>
      </c>
      <c r="H3" s="16" t="s">
        <v>98</v>
      </c>
      <c r="I3" s="16" t="s">
        <v>20</v>
      </c>
      <c r="J3" s="15" t="s">
        <v>98</v>
      </c>
      <c r="K3" s="15" t="s">
        <v>20</v>
      </c>
      <c r="L3" s="16" t="s">
        <v>98</v>
      </c>
      <c r="M3" s="16" t="s">
        <v>20</v>
      </c>
      <c r="N3" s="15" t="s">
        <v>98</v>
      </c>
      <c r="O3" s="15" t="s">
        <v>20</v>
      </c>
      <c r="P3" s="16" t="s">
        <v>98</v>
      </c>
      <c r="Q3" s="16" t="s">
        <v>20</v>
      </c>
      <c r="R3" s="17" t="s">
        <v>20</v>
      </c>
      <c r="S3" s="18" t="s">
        <v>99</v>
      </c>
    </row>
    <row r="4" spans="1:19" x14ac:dyDescent="0.2">
      <c r="A4" s="19">
        <v>7</v>
      </c>
      <c r="B4" s="20" t="s">
        <v>21</v>
      </c>
      <c r="C4" s="20" t="s">
        <v>22</v>
      </c>
      <c r="D4" s="21"/>
      <c r="E4" s="21"/>
      <c r="F4" s="22">
        <v>119</v>
      </c>
      <c r="G4" s="23">
        <f t="shared" ref="G4:G12" si="0">(F4/120)</f>
        <v>0.9916666666666667</v>
      </c>
      <c r="H4" s="22">
        <v>110</v>
      </c>
      <c r="I4" s="23">
        <f t="shared" ref="I4:I12" si="1">(H4/110)</f>
        <v>1</v>
      </c>
      <c r="J4" s="22">
        <v>173</v>
      </c>
      <c r="K4" s="23">
        <f t="shared" ref="K4:K12" si="2">(J4/220)</f>
        <v>0.78636363636363638</v>
      </c>
      <c r="L4" s="22">
        <v>61</v>
      </c>
      <c r="M4" s="23">
        <f t="shared" ref="M4:M12" si="3">(L4/100)</f>
        <v>0.61</v>
      </c>
      <c r="N4" s="22">
        <v>80</v>
      </c>
      <c r="O4" s="23">
        <f t="shared" ref="O4:O12" si="4">(N4/80)</f>
        <v>1</v>
      </c>
      <c r="P4" s="22">
        <v>55</v>
      </c>
      <c r="Q4" s="23">
        <f t="shared" ref="Q4:Q12" si="5">(P4/100)</f>
        <v>0.55000000000000004</v>
      </c>
      <c r="R4" s="24">
        <f t="shared" ref="R4:R12" si="6">G4+I4+K4+M4+O4+Q4</f>
        <v>4.9380303030303034</v>
      </c>
      <c r="S4" s="25">
        <v>1</v>
      </c>
    </row>
    <row r="5" spans="1:19" x14ac:dyDescent="0.2">
      <c r="A5" s="19">
        <v>2</v>
      </c>
      <c r="B5" s="20" t="s">
        <v>100</v>
      </c>
      <c r="C5" s="20" t="s">
        <v>24</v>
      </c>
      <c r="D5" s="21"/>
      <c r="E5" s="21"/>
      <c r="F5" s="22">
        <v>114</v>
      </c>
      <c r="G5" s="23">
        <f t="shared" si="0"/>
        <v>0.95</v>
      </c>
      <c r="H5" s="22">
        <v>98</v>
      </c>
      <c r="I5" s="23">
        <f t="shared" si="1"/>
        <v>0.89090909090909087</v>
      </c>
      <c r="J5" s="22">
        <v>93</v>
      </c>
      <c r="K5" s="23">
        <f t="shared" si="2"/>
        <v>0.42272727272727273</v>
      </c>
      <c r="L5" s="22">
        <v>72</v>
      </c>
      <c r="M5" s="23">
        <f t="shared" si="3"/>
        <v>0.72</v>
      </c>
      <c r="N5" s="22">
        <v>75</v>
      </c>
      <c r="O5" s="23">
        <f t="shared" si="4"/>
        <v>0.9375</v>
      </c>
      <c r="P5" s="22">
        <v>45</v>
      </c>
      <c r="Q5" s="23">
        <f t="shared" si="5"/>
        <v>0.45</v>
      </c>
      <c r="R5" s="24">
        <f t="shared" si="6"/>
        <v>4.3711363636363636</v>
      </c>
      <c r="S5" s="25">
        <v>2</v>
      </c>
    </row>
    <row r="6" spans="1:19" ht="15" customHeight="1" x14ac:dyDescent="0.2">
      <c r="A6" s="19">
        <v>9</v>
      </c>
      <c r="B6" s="20" t="s">
        <v>26</v>
      </c>
      <c r="C6" s="20" t="s">
        <v>27</v>
      </c>
      <c r="D6" s="21"/>
      <c r="E6" s="21"/>
      <c r="F6" s="22">
        <v>112</v>
      </c>
      <c r="G6" s="23">
        <f t="shared" si="0"/>
        <v>0.93333333333333335</v>
      </c>
      <c r="H6" s="22">
        <v>90</v>
      </c>
      <c r="I6" s="23">
        <f t="shared" si="1"/>
        <v>0.81818181818181823</v>
      </c>
      <c r="J6" s="22">
        <v>82</v>
      </c>
      <c r="K6" s="23">
        <f t="shared" si="2"/>
        <v>0.37272727272727274</v>
      </c>
      <c r="L6" s="22">
        <v>49</v>
      </c>
      <c r="M6" s="23">
        <f t="shared" si="3"/>
        <v>0.49</v>
      </c>
      <c r="N6" s="22">
        <v>80</v>
      </c>
      <c r="O6" s="23">
        <f t="shared" si="4"/>
        <v>1</v>
      </c>
      <c r="P6" s="22">
        <v>65</v>
      </c>
      <c r="Q6" s="23">
        <f t="shared" si="5"/>
        <v>0.65</v>
      </c>
      <c r="R6" s="24">
        <f t="shared" si="6"/>
        <v>4.2642424242424246</v>
      </c>
      <c r="S6" s="25">
        <v>3</v>
      </c>
    </row>
    <row r="7" spans="1:19" x14ac:dyDescent="0.2">
      <c r="A7" s="19">
        <v>11</v>
      </c>
      <c r="B7" s="20" t="s">
        <v>101</v>
      </c>
      <c r="C7" s="20" t="s">
        <v>29</v>
      </c>
      <c r="D7" s="21"/>
      <c r="E7" s="21"/>
      <c r="F7" s="22">
        <v>116</v>
      </c>
      <c r="G7" s="23">
        <f t="shared" si="0"/>
        <v>0.96666666666666667</v>
      </c>
      <c r="H7" s="22">
        <v>86</v>
      </c>
      <c r="I7" s="23">
        <f t="shared" si="1"/>
        <v>0.78181818181818186</v>
      </c>
      <c r="J7" s="22">
        <v>100</v>
      </c>
      <c r="K7" s="23">
        <f t="shared" si="2"/>
        <v>0.45454545454545453</v>
      </c>
      <c r="L7" s="22">
        <v>49</v>
      </c>
      <c r="M7" s="23">
        <f t="shared" si="3"/>
        <v>0.49</v>
      </c>
      <c r="N7" s="22">
        <v>75</v>
      </c>
      <c r="O7" s="23">
        <f t="shared" si="4"/>
        <v>0.9375</v>
      </c>
      <c r="P7" s="22">
        <v>55</v>
      </c>
      <c r="Q7" s="23">
        <f t="shared" si="5"/>
        <v>0.55000000000000004</v>
      </c>
      <c r="R7" s="24">
        <f t="shared" si="6"/>
        <v>4.1805303030303032</v>
      </c>
      <c r="S7" s="25">
        <v>4</v>
      </c>
    </row>
    <row r="8" spans="1:19" x14ac:dyDescent="0.2">
      <c r="A8" s="19">
        <v>4</v>
      </c>
      <c r="B8" s="20" t="s">
        <v>30</v>
      </c>
      <c r="C8" s="20" t="s">
        <v>31</v>
      </c>
      <c r="D8" s="21"/>
      <c r="E8" s="21"/>
      <c r="F8" s="22">
        <v>111</v>
      </c>
      <c r="G8" s="23">
        <f t="shared" si="0"/>
        <v>0.92500000000000004</v>
      </c>
      <c r="H8" s="22">
        <v>86</v>
      </c>
      <c r="I8" s="23">
        <f t="shared" si="1"/>
        <v>0.78181818181818186</v>
      </c>
      <c r="J8" s="22">
        <v>94</v>
      </c>
      <c r="K8" s="23">
        <f t="shared" si="2"/>
        <v>0.42727272727272725</v>
      </c>
      <c r="L8" s="22">
        <v>89</v>
      </c>
      <c r="M8" s="23">
        <f t="shared" si="3"/>
        <v>0.89</v>
      </c>
      <c r="N8" s="22">
        <v>32</v>
      </c>
      <c r="O8" s="23">
        <f t="shared" si="4"/>
        <v>0.4</v>
      </c>
      <c r="P8" s="22">
        <v>60</v>
      </c>
      <c r="Q8" s="23">
        <f t="shared" si="5"/>
        <v>0.6</v>
      </c>
      <c r="R8" s="24">
        <f t="shared" si="6"/>
        <v>4.0240909090909094</v>
      </c>
      <c r="S8" s="25">
        <v>5</v>
      </c>
    </row>
    <row r="9" spans="1:19" hidden="1" x14ac:dyDescent="0.2">
      <c r="A9" s="19"/>
      <c r="B9" s="20"/>
      <c r="C9" s="20"/>
      <c r="D9" s="21"/>
      <c r="E9" s="21"/>
      <c r="F9" s="22"/>
      <c r="G9" s="23">
        <f t="shared" si="0"/>
        <v>0</v>
      </c>
      <c r="H9" s="22"/>
      <c r="I9" s="23">
        <f t="shared" si="1"/>
        <v>0</v>
      </c>
      <c r="J9" s="22"/>
      <c r="K9" s="23">
        <f t="shared" si="2"/>
        <v>0</v>
      </c>
      <c r="L9" s="22"/>
      <c r="M9" s="23">
        <f t="shared" si="3"/>
        <v>0</v>
      </c>
      <c r="N9" s="22"/>
      <c r="O9" s="23">
        <f t="shared" si="4"/>
        <v>0</v>
      </c>
      <c r="P9" s="22"/>
      <c r="Q9" s="23">
        <f t="shared" si="5"/>
        <v>0</v>
      </c>
      <c r="R9" s="24">
        <f t="shared" si="6"/>
        <v>0</v>
      </c>
      <c r="S9" s="25"/>
    </row>
    <row r="10" spans="1:19" hidden="1" x14ac:dyDescent="0.2">
      <c r="A10" s="19"/>
      <c r="B10" s="20"/>
      <c r="C10" s="20"/>
      <c r="D10" s="21"/>
      <c r="E10" s="21"/>
      <c r="F10" s="22"/>
      <c r="G10" s="23">
        <f t="shared" si="0"/>
        <v>0</v>
      </c>
      <c r="H10" s="22"/>
      <c r="I10" s="23">
        <f t="shared" si="1"/>
        <v>0</v>
      </c>
      <c r="J10" s="22"/>
      <c r="K10" s="23">
        <f t="shared" si="2"/>
        <v>0</v>
      </c>
      <c r="L10" s="22"/>
      <c r="M10" s="23">
        <f t="shared" si="3"/>
        <v>0</v>
      </c>
      <c r="N10" s="22"/>
      <c r="O10" s="23">
        <f t="shared" si="4"/>
        <v>0</v>
      </c>
      <c r="P10" s="22"/>
      <c r="Q10" s="23">
        <f t="shared" si="5"/>
        <v>0</v>
      </c>
      <c r="R10" s="24">
        <f t="shared" si="6"/>
        <v>0</v>
      </c>
      <c r="S10" s="25"/>
    </row>
    <row r="11" spans="1:19" hidden="1" x14ac:dyDescent="0.2">
      <c r="A11" s="19"/>
      <c r="B11" s="20"/>
      <c r="C11" s="20"/>
      <c r="D11" s="21"/>
      <c r="E11" s="21"/>
      <c r="F11" s="22"/>
      <c r="G11" s="23">
        <f t="shared" si="0"/>
        <v>0</v>
      </c>
      <c r="H11" s="22"/>
      <c r="I11" s="23">
        <f t="shared" si="1"/>
        <v>0</v>
      </c>
      <c r="J11" s="22"/>
      <c r="K11" s="23">
        <f t="shared" si="2"/>
        <v>0</v>
      </c>
      <c r="L11" s="22"/>
      <c r="M11" s="23">
        <f t="shared" si="3"/>
        <v>0</v>
      </c>
      <c r="N11" s="22"/>
      <c r="O11" s="23">
        <f t="shared" si="4"/>
        <v>0</v>
      </c>
      <c r="P11" s="22"/>
      <c r="Q11" s="23">
        <f t="shared" si="5"/>
        <v>0</v>
      </c>
      <c r="R11" s="24">
        <f t="shared" si="6"/>
        <v>0</v>
      </c>
      <c r="S11" s="25"/>
    </row>
    <row r="12" spans="1:19" hidden="1" x14ac:dyDescent="0.2">
      <c r="A12" s="19"/>
      <c r="B12" s="20"/>
      <c r="C12" s="20"/>
      <c r="D12" s="21"/>
      <c r="E12" s="21"/>
      <c r="F12" s="22"/>
      <c r="G12" s="23">
        <f t="shared" si="0"/>
        <v>0</v>
      </c>
      <c r="H12" s="22"/>
      <c r="I12" s="23">
        <f t="shared" si="1"/>
        <v>0</v>
      </c>
      <c r="J12" s="22"/>
      <c r="K12" s="23">
        <f t="shared" si="2"/>
        <v>0</v>
      </c>
      <c r="L12" s="22"/>
      <c r="M12" s="23">
        <f t="shared" si="3"/>
        <v>0</v>
      </c>
      <c r="N12" s="22"/>
      <c r="O12" s="23">
        <f t="shared" si="4"/>
        <v>0</v>
      </c>
      <c r="P12" s="22"/>
      <c r="Q12" s="23">
        <f t="shared" si="5"/>
        <v>0</v>
      </c>
      <c r="R12" s="24">
        <f t="shared" si="6"/>
        <v>0</v>
      </c>
      <c r="S12" s="25"/>
    </row>
    <row r="13" spans="1:19" hidden="1" x14ac:dyDescent="0.2">
      <c r="A13" s="19"/>
      <c r="B13" s="20"/>
      <c r="C13" s="20"/>
      <c r="D13" s="21"/>
      <c r="E13" s="21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4"/>
      <c r="S13" s="25"/>
    </row>
    <row r="14" spans="1:19" hidden="1" x14ac:dyDescent="0.2">
      <c r="A14" s="19"/>
      <c r="B14" s="20"/>
      <c r="C14" s="20"/>
      <c r="D14" s="21"/>
      <c r="E14" s="21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4"/>
      <c r="S14" s="25"/>
    </row>
    <row r="15" spans="1:19" ht="15.75" x14ac:dyDescent="0.2">
      <c r="A15" s="19"/>
      <c r="B15" s="20"/>
      <c r="C15" s="20"/>
      <c r="D15" s="21"/>
      <c r="E15" s="21"/>
      <c r="F15" s="44" t="s">
        <v>102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4"/>
      <c r="S15" s="25"/>
    </row>
    <row r="16" spans="1:19" x14ac:dyDescent="0.2">
      <c r="A16" s="12" t="s">
        <v>95</v>
      </c>
      <c r="B16" s="13" t="s">
        <v>18</v>
      </c>
      <c r="C16" s="13" t="s">
        <v>19</v>
      </c>
      <c r="D16" s="14" t="s">
        <v>96</v>
      </c>
      <c r="E16" s="14" t="s">
        <v>97</v>
      </c>
      <c r="F16" s="15" t="s">
        <v>98</v>
      </c>
      <c r="G16" s="15" t="s">
        <v>20</v>
      </c>
      <c r="H16" s="16" t="s">
        <v>98</v>
      </c>
      <c r="I16" s="16" t="s">
        <v>20</v>
      </c>
      <c r="J16" s="15" t="s">
        <v>98</v>
      </c>
      <c r="K16" s="15" t="s">
        <v>20</v>
      </c>
      <c r="L16" s="16" t="s">
        <v>98</v>
      </c>
      <c r="M16" s="16" t="s">
        <v>20</v>
      </c>
      <c r="N16" s="15" t="s">
        <v>98</v>
      </c>
      <c r="O16" s="15" t="s">
        <v>20</v>
      </c>
      <c r="P16" s="16" t="s">
        <v>98</v>
      </c>
      <c r="Q16" s="16" t="s">
        <v>20</v>
      </c>
      <c r="R16" s="17" t="s">
        <v>20</v>
      </c>
      <c r="S16" s="18" t="s">
        <v>99</v>
      </c>
    </row>
    <row r="17" spans="1:20" x14ac:dyDescent="0.2">
      <c r="A17" s="19">
        <v>23</v>
      </c>
      <c r="B17" s="20" t="s">
        <v>103</v>
      </c>
      <c r="C17" s="20" t="s">
        <v>22</v>
      </c>
      <c r="D17" s="21"/>
      <c r="E17" s="21"/>
      <c r="F17" s="22">
        <v>111</v>
      </c>
      <c r="G17" s="23">
        <f t="shared" ref="G17:G24" si="7">(F17/120)</f>
        <v>0.92500000000000004</v>
      </c>
      <c r="H17" s="22">
        <v>92</v>
      </c>
      <c r="I17" s="23">
        <f t="shared" ref="I17:I24" si="8">(H17/110)</f>
        <v>0.83636363636363631</v>
      </c>
      <c r="J17" s="22">
        <v>120</v>
      </c>
      <c r="K17" s="23">
        <f t="shared" ref="K17:K24" si="9">(J17/220)</f>
        <v>0.54545454545454541</v>
      </c>
      <c r="L17" s="22">
        <v>52</v>
      </c>
      <c r="M17" s="23">
        <f t="shared" ref="M17:M24" si="10">(L17/100)</f>
        <v>0.52</v>
      </c>
      <c r="N17" s="22">
        <v>75</v>
      </c>
      <c r="O17" s="23">
        <f t="shared" ref="O17:O24" si="11">(N17/80)</f>
        <v>0.9375</v>
      </c>
      <c r="P17" s="22">
        <v>250</v>
      </c>
      <c r="Q17" s="23">
        <f t="shared" ref="Q17:Q24" si="12">(P17/250)</f>
        <v>1</v>
      </c>
      <c r="R17" s="24">
        <f t="shared" ref="R17:R24" si="13">G17+I17+K17+M17+O17+Q17</f>
        <v>4.7643181818181812</v>
      </c>
      <c r="S17" s="25"/>
    </row>
    <row r="18" spans="1:20" x14ac:dyDescent="0.2">
      <c r="A18" s="19">
        <v>8</v>
      </c>
      <c r="B18" s="20" t="s">
        <v>104</v>
      </c>
      <c r="C18" s="22" t="s">
        <v>59</v>
      </c>
      <c r="D18" s="23" t="e">
        <f>(C18/120)</f>
        <v>#VALUE!</v>
      </c>
      <c r="E18" s="22"/>
      <c r="F18" s="22">
        <v>101</v>
      </c>
      <c r="G18" s="23">
        <f t="shared" si="7"/>
        <v>0.84166666666666667</v>
      </c>
      <c r="H18" s="22">
        <v>104</v>
      </c>
      <c r="I18" s="23">
        <f t="shared" si="8"/>
        <v>0.94545454545454544</v>
      </c>
      <c r="J18" s="22">
        <v>74</v>
      </c>
      <c r="K18" s="23">
        <f t="shared" si="9"/>
        <v>0.33636363636363636</v>
      </c>
      <c r="L18" s="22">
        <v>56</v>
      </c>
      <c r="M18" s="23">
        <f t="shared" si="10"/>
        <v>0.56000000000000005</v>
      </c>
      <c r="N18" s="22">
        <v>61</v>
      </c>
      <c r="O18" s="23">
        <f t="shared" si="11"/>
        <v>0.76249999999999996</v>
      </c>
      <c r="P18" s="22">
        <v>90</v>
      </c>
      <c r="Q18" s="23">
        <f t="shared" si="12"/>
        <v>0.36</v>
      </c>
      <c r="R18" s="24">
        <f t="shared" si="13"/>
        <v>3.8059848484848486</v>
      </c>
      <c r="S18" s="25"/>
    </row>
    <row r="19" spans="1:20" ht="15" customHeight="1" x14ac:dyDescent="0.2">
      <c r="A19" s="19">
        <v>3</v>
      </c>
      <c r="B19" s="26" t="s">
        <v>30</v>
      </c>
      <c r="C19" s="27" t="s">
        <v>62</v>
      </c>
      <c r="D19" s="28"/>
      <c r="E19" s="28"/>
      <c r="F19" s="22">
        <v>92</v>
      </c>
      <c r="G19" s="23">
        <f t="shared" si="7"/>
        <v>0.76666666666666672</v>
      </c>
      <c r="H19" s="22">
        <v>64</v>
      </c>
      <c r="I19" s="23">
        <f t="shared" si="8"/>
        <v>0.58181818181818179</v>
      </c>
      <c r="J19" s="22">
        <v>56</v>
      </c>
      <c r="K19" s="23">
        <f t="shared" si="9"/>
        <v>0.25454545454545452</v>
      </c>
      <c r="L19" s="22">
        <v>63</v>
      </c>
      <c r="M19" s="23">
        <f t="shared" si="10"/>
        <v>0.63</v>
      </c>
      <c r="N19" s="22">
        <v>55</v>
      </c>
      <c r="O19" s="23">
        <f t="shared" si="11"/>
        <v>0.6875</v>
      </c>
      <c r="P19" s="22">
        <v>190</v>
      </c>
      <c r="Q19" s="23">
        <f t="shared" si="12"/>
        <v>0.76</v>
      </c>
      <c r="R19" s="24">
        <f t="shared" si="13"/>
        <v>3.6805303030303032</v>
      </c>
      <c r="S19" s="25"/>
    </row>
    <row r="20" spans="1:20" ht="15" customHeight="1" x14ac:dyDescent="0.2">
      <c r="A20" s="19">
        <v>5</v>
      </c>
      <c r="B20" s="20" t="s">
        <v>30</v>
      </c>
      <c r="C20" s="20" t="s">
        <v>57</v>
      </c>
      <c r="D20" s="21"/>
      <c r="E20" s="21"/>
      <c r="F20" s="22">
        <v>109</v>
      </c>
      <c r="G20" s="23">
        <f t="shared" si="7"/>
        <v>0.90833333333333333</v>
      </c>
      <c r="H20" s="22">
        <v>31</v>
      </c>
      <c r="I20" s="23">
        <f t="shared" si="8"/>
        <v>0.2818181818181818</v>
      </c>
      <c r="J20" s="22">
        <v>45</v>
      </c>
      <c r="K20" s="23">
        <f t="shared" si="9"/>
        <v>0.20454545454545456</v>
      </c>
      <c r="L20" s="22">
        <v>62</v>
      </c>
      <c r="M20" s="23">
        <f t="shared" si="10"/>
        <v>0.62</v>
      </c>
      <c r="N20" s="22">
        <v>60</v>
      </c>
      <c r="O20" s="23">
        <f t="shared" si="11"/>
        <v>0.75</v>
      </c>
      <c r="P20" s="22">
        <v>110</v>
      </c>
      <c r="Q20" s="23">
        <f t="shared" si="12"/>
        <v>0.44</v>
      </c>
      <c r="R20" s="24">
        <f t="shared" si="13"/>
        <v>3.2046969696969696</v>
      </c>
      <c r="S20" s="25"/>
    </row>
    <row r="21" spans="1:20" ht="15" customHeight="1" x14ac:dyDescent="0.2">
      <c r="A21" s="19">
        <v>6</v>
      </c>
      <c r="B21" s="26" t="s">
        <v>37</v>
      </c>
      <c r="C21" s="20" t="s">
        <v>38</v>
      </c>
      <c r="D21" s="20"/>
      <c r="E21" s="20"/>
      <c r="F21" s="22">
        <v>96</v>
      </c>
      <c r="G21" s="23">
        <f t="shared" si="7"/>
        <v>0.8</v>
      </c>
      <c r="H21" s="22">
        <v>33</v>
      </c>
      <c r="I21" s="23">
        <f t="shared" si="8"/>
        <v>0.3</v>
      </c>
      <c r="J21" s="22">
        <v>68</v>
      </c>
      <c r="K21" s="23">
        <f t="shared" si="9"/>
        <v>0.30909090909090908</v>
      </c>
      <c r="L21" s="22">
        <v>53</v>
      </c>
      <c r="M21" s="23">
        <f t="shared" si="10"/>
        <v>0.53</v>
      </c>
      <c r="N21" s="22">
        <v>65</v>
      </c>
      <c r="O21" s="23">
        <f t="shared" si="11"/>
        <v>0.8125</v>
      </c>
      <c r="P21" s="22">
        <v>90</v>
      </c>
      <c r="Q21" s="23">
        <f t="shared" si="12"/>
        <v>0.36</v>
      </c>
      <c r="R21" s="24">
        <f t="shared" si="13"/>
        <v>3.1115909090909093</v>
      </c>
      <c r="S21" s="25"/>
    </row>
    <row r="22" spans="1:20" ht="15" customHeight="1" x14ac:dyDescent="0.2">
      <c r="A22" s="19">
        <v>1</v>
      </c>
      <c r="B22" s="20" t="s">
        <v>41</v>
      </c>
      <c r="C22" s="20" t="s">
        <v>42</v>
      </c>
      <c r="D22" s="21"/>
      <c r="E22" s="21"/>
      <c r="F22" s="22">
        <v>109</v>
      </c>
      <c r="G22" s="23">
        <f t="shared" si="7"/>
        <v>0.90833333333333333</v>
      </c>
      <c r="H22" s="22">
        <v>0</v>
      </c>
      <c r="I22" s="23">
        <f t="shared" si="8"/>
        <v>0</v>
      </c>
      <c r="J22" s="22">
        <v>36</v>
      </c>
      <c r="K22" s="23">
        <f t="shared" si="9"/>
        <v>0.16363636363636364</v>
      </c>
      <c r="L22" s="22">
        <v>31</v>
      </c>
      <c r="M22" s="23">
        <f t="shared" si="10"/>
        <v>0.31</v>
      </c>
      <c r="N22" s="22">
        <v>30</v>
      </c>
      <c r="O22" s="23">
        <f t="shared" si="11"/>
        <v>0.375</v>
      </c>
      <c r="P22" s="22">
        <v>110</v>
      </c>
      <c r="Q22" s="23">
        <f t="shared" si="12"/>
        <v>0.44</v>
      </c>
      <c r="R22" s="24">
        <f t="shared" si="13"/>
        <v>2.1969696969696972</v>
      </c>
      <c r="S22" s="25"/>
    </row>
    <row r="23" spans="1:20" ht="15" hidden="1" customHeight="1" x14ac:dyDescent="0.2">
      <c r="A23" s="19"/>
      <c r="B23" s="20"/>
      <c r="C23" s="20"/>
      <c r="D23" s="20"/>
      <c r="E23" s="20"/>
      <c r="F23" s="22"/>
      <c r="G23" s="23">
        <f t="shared" si="7"/>
        <v>0</v>
      </c>
      <c r="H23" s="22"/>
      <c r="I23" s="23">
        <f t="shared" si="8"/>
        <v>0</v>
      </c>
      <c r="J23" s="22"/>
      <c r="K23" s="23">
        <f t="shared" si="9"/>
        <v>0</v>
      </c>
      <c r="L23" s="22"/>
      <c r="M23" s="23">
        <f t="shared" si="10"/>
        <v>0</v>
      </c>
      <c r="N23" s="22"/>
      <c r="O23" s="23">
        <f t="shared" si="11"/>
        <v>0</v>
      </c>
      <c r="P23" s="22"/>
      <c r="Q23" s="23">
        <f t="shared" si="12"/>
        <v>0</v>
      </c>
      <c r="R23" s="24">
        <f t="shared" si="13"/>
        <v>0</v>
      </c>
      <c r="S23" s="25"/>
    </row>
    <row r="24" spans="1:20" ht="15" hidden="1" customHeight="1" x14ac:dyDescent="0.2">
      <c r="A24" s="19"/>
      <c r="B24" s="20"/>
      <c r="C24" s="20"/>
      <c r="D24" s="21"/>
      <c r="E24" s="21"/>
      <c r="F24" s="22"/>
      <c r="G24" s="23">
        <f t="shared" si="7"/>
        <v>0</v>
      </c>
      <c r="H24" s="22"/>
      <c r="I24" s="23">
        <f t="shared" si="8"/>
        <v>0</v>
      </c>
      <c r="J24" s="22"/>
      <c r="K24" s="23">
        <f t="shared" si="9"/>
        <v>0</v>
      </c>
      <c r="L24" s="22"/>
      <c r="M24" s="23">
        <f t="shared" si="10"/>
        <v>0</v>
      </c>
      <c r="N24" s="22"/>
      <c r="O24" s="23">
        <f t="shared" si="11"/>
        <v>0</v>
      </c>
      <c r="P24" s="22"/>
      <c r="Q24" s="23">
        <f t="shared" si="12"/>
        <v>0</v>
      </c>
      <c r="R24" s="24">
        <f t="shared" si="13"/>
        <v>0</v>
      </c>
      <c r="S24" s="25"/>
    </row>
    <row r="25" spans="1:20" hidden="1" x14ac:dyDescent="0.2"/>
    <row r="26" spans="1:20" ht="15.75" x14ac:dyDescent="0.2">
      <c r="A26" s="19"/>
      <c r="B26" s="20"/>
      <c r="C26" s="20"/>
      <c r="D26" s="21"/>
      <c r="E26" s="21"/>
      <c r="F26" s="44" t="s">
        <v>105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24"/>
      <c r="S26" s="25"/>
    </row>
    <row r="27" spans="1:20" x14ac:dyDescent="0.2">
      <c r="A27" s="12" t="s">
        <v>95</v>
      </c>
      <c r="B27" s="13" t="s">
        <v>18</v>
      </c>
      <c r="C27" s="13" t="s">
        <v>19</v>
      </c>
      <c r="D27" s="14" t="s">
        <v>96</v>
      </c>
      <c r="E27" s="14" t="s">
        <v>97</v>
      </c>
      <c r="F27" s="15" t="s">
        <v>98</v>
      </c>
      <c r="G27" s="15" t="s">
        <v>20</v>
      </c>
      <c r="H27" s="16" t="s">
        <v>98</v>
      </c>
      <c r="I27" s="16" t="s">
        <v>20</v>
      </c>
      <c r="J27" s="15" t="s">
        <v>98</v>
      </c>
      <c r="K27" s="15" t="s">
        <v>20</v>
      </c>
      <c r="L27" s="16" t="s">
        <v>98</v>
      </c>
      <c r="M27" s="16" t="s">
        <v>20</v>
      </c>
      <c r="N27" s="15" t="s">
        <v>98</v>
      </c>
      <c r="O27" s="15" t="s">
        <v>20</v>
      </c>
      <c r="P27" s="16" t="s">
        <v>98</v>
      </c>
      <c r="Q27" s="16" t="s">
        <v>20</v>
      </c>
      <c r="R27" s="17" t="s">
        <v>20</v>
      </c>
      <c r="S27" s="18" t="s">
        <v>99</v>
      </c>
    </row>
    <row r="28" spans="1:20" x14ac:dyDescent="0.2">
      <c r="A28" s="19">
        <v>10</v>
      </c>
      <c r="B28" s="20" t="s">
        <v>23</v>
      </c>
      <c r="C28" s="20" t="s">
        <v>106</v>
      </c>
      <c r="D28" s="21"/>
      <c r="E28" s="21"/>
      <c r="F28" s="22">
        <v>88</v>
      </c>
      <c r="G28" s="23">
        <f>(F28/120)</f>
        <v>0.73333333333333328</v>
      </c>
      <c r="H28" s="22">
        <v>87</v>
      </c>
      <c r="I28" s="23">
        <f>(H28/110)</f>
        <v>0.79090909090909089</v>
      </c>
      <c r="J28" s="22">
        <v>57</v>
      </c>
      <c r="K28" s="23">
        <f>(J28/220)</f>
        <v>0.25909090909090909</v>
      </c>
      <c r="L28" s="22">
        <v>80</v>
      </c>
      <c r="M28" s="23">
        <f>(L28/100)</f>
        <v>0.8</v>
      </c>
      <c r="N28" s="22">
        <v>75</v>
      </c>
      <c r="O28" s="23">
        <f>(N28/80)</f>
        <v>0.9375</v>
      </c>
      <c r="P28" s="22">
        <v>20</v>
      </c>
      <c r="Q28" s="23">
        <f>(P28/100)</f>
        <v>0.2</v>
      </c>
      <c r="R28" s="24">
        <f>G28+I28+K28+M28+O28+Q28</f>
        <v>3.7208333333333332</v>
      </c>
      <c r="S28" s="25"/>
      <c r="T28" t="s">
        <v>107</v>
      </c>
    </row>
    <row r="29" spans="1:20" x14ac:dyDescent="0.2">
      <c r="A29" s="19">
        <v>15</v>
      </c>
      <c r="B29" s="20" t="s">
        <v>76</v>
      </c>
      <c r="C29" s="20" t="s">
        <v>22</v>
      </c>
      <c r="D29" s="21"/>
      <c r="E29" s="21"/>
      <c r="F29" s="22">
        <v>65</v>
      </c>
      <c r="G29" s="23">
        <f>(F29/120)</f>
        <v>0.54166666666666663</v>
      </c>
      <c r="H29" s="22">
        <v>25</v>
      </c>
      <c r="I29" s="23">
        <f>(H29/110)</f>
        <v>0.22727272727272727</v>
      </c>
      <c r="J29" s="22">
        <v>46</v>
      </c>
      <c r="K29" s="23">
        <f>(J29/220)</f>
        <v>0.20909090909090908</v>
      </c>
      <c r="L29" s="22">
        <v>88</v>
      </c>
      <c r="M29" s="23">
        <f>(L29/100)</f>
        <v>0.88</v>
      </c>
      <c r="N29" s="22">
        <v>80</v>
      </c>
      <c r="O29" s="23">
        <f>(N29/80)</f>
        <v>1</v>
      </c>
      <c r="P29" s="22">
        <v>40</v>
      </c>
      <c r="Q29" s="23">
        <f>(P29/100)</f>
        <v>0.4</v>
      </c>
      <c r="R29" s="24">
        <f>G29+I29+K29+M29+O29+Q29</f>
        <v>3.2580303030303028</v>
      </c>
      <c r="S29" s="25"/>
      <c r="T29" t="s">
        <v>107</v>
      </c>
    </row>
    <row r="30" spans="1:20" hidden="1" x14ac:dyDescent="0.2">
      <c r="A30" s="19"/>
      <c r="B30" s="20"/>
      <c r="C30" s="20"/>
      <c r="D30" s="21"/>
      <c r="E30" s="21"/>
      <c r="F30" s="22"/>
      <c r="G30" s="23">
        <f>(F30/120)</f>
        <v>0</v>
      </c>
      <c r="H30" s="22"/>
      <c r="I30" s="23">
        <f>(H30/110)</f>
        <v>0</v>
      </c>
      <c r="J30" s="22"/>
      <c r="K30" s="23">
        <f>(J30/220)</f>
        <v>0</v>
      </c>
      <c r="L30" s="22"/>
      <c r="M30" s="23">
        <f>(L30/100)</f>
        <v>0</v>
      </c>
      <c r="N30" s="22"/>
      <c r="O30" s="23">
        <f>(N30/80)</f>
        <v>0</v>
      </c>
      <c r="P30" s="22"/>
      <c r="Q30" s="23">
        <f>(P30/100)</f>
        <v>0</v>
      </c>
      <c r="R30" s="24">
        <f>G30+I30+K30+M30+O30+Q30</f>
        <v>0</v>
      </c>
      <c r="S30" s="25"/>
      <c r="T30" t="s">
        <v>107</v>
      </c>
    </row>
  </sheetData>
  <sheetProtection selectLockedCells="1" selectUnlockedCells="1"/>
  <mergeCells count="12">
    <mergeCell ref="R2:S2"/>
    <mergeCell ref="F15:Q15"/>
    <mergeCell ref="F26:Q26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7"/>
  <sheetViews>
    <sheetView workbookViewId="0">
      <selection sqref="A1:E1"/>
    </sheetView>
  </sheetViews>
  <sheetFormatPr defaultRowHeight="12.75" x14ac:dyDescent="0.2"/>
  <cols>
    <col min="1" max="1" width="6.140625" customWidth="1"/>
    <col min="2" max="2" width="12" customWidth="1"/>
    <col min="3" max="3" width="15.140625" customWidth="1"/>
    <col min="4" max="5" width="0" hidden="1" customWidth="1"/>
    <col min="6" max="19" width="9.7109375" customWidth="1"/>
    <col min="20" max="20" width="13.7109375" customWidth="1"/>
  </cols>
  <sheetData>
    <row r="1" spans="1:19" ht="15.75" x14ac:dyDescent="0.2">
      <c r="A1" s="45"/>
      <c r="B1" s="45"/>
      <c r="C1" s="45"/>
      <c r="D1" s="45"/>
      <c r="E1" s="45"/>
      <c r="F1" s="44" t="s">
        <v>86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x14ac:dyDescent="0.2">
      <c r="A2" s="46" t="s">
        <v>87</v>
      </c>
      <c r="B2" s="46"/>
      <c r="C2" s="46"/>
      <c r="D2" s="46"/>
      <c r="E2" s="46"/>
      <c r="F2" s="47" t="s">
        <v>88</v>
      </c>
      <c r="G2" s="47"/>
      <c r="H2" s="48" t="s">
        <v>89</v>
      </c>
      <c r="I2" s="48"/>
      <c r="J2" s="47" t="s">
        <v>90</v>
      </c>
      <c r="K2" s="47"/>
      <c r="L2" s="48" t="s">
        <v>91</v>
      </c>
      <c r="M2" s="48"/>
      <c r="N2" s="47" t="s">
        <v>92</v>
      </c>
      <c r="O2" s="47"/>
      <c r="P2" s="48" t="s">
        <v>93</v>
      </c>
      <c r="Q2" s="48"/>
      <c r="R2" s="43" t="s">
        <v>94</v>
      </c>
      <c r="S2" s="43"/>
    </row>
    <row r="3" spans="1:19" ht="14.25" customHeight="1" x14ac:dyDescent="0.2">
      <c r="A3" s="12" t="s">
        <v>95</v>
      </c>
      <c r="B3" s="13" t="s">
        <v>18</v>
      </c>
      <c r="C3" s="13" t="s">
        <v>19</v>
      </c>
      <c r="D3" s="14" t="s">
        <v>96</v>
      </c>
      <c r="E3" s="14" t="s">
        <v>97</v>
      </c>
      <c r="F3" s="15" t="s">
        <v>98</v>
      </c>
      <c r="G3" s="15" t="s">
        <v>20</v>
      </c>
      <c r="H3" s="16" t="s">
        <v>98</v>
      </c>
      <c r="I3" s="16" t="s">
        <v>20</v>
      </c>
      <c r="J3" s="15" t="s">
        <v>98</v>
      </c>
      <c r="K3" s="15" t="s">
        <v>20</v>
      </c>
      <c r="L3" s="16" t="s">
        <v>98</v>
      </c>
      <c r="M3" s="16" t="s">
        <v>20</v>
      </c>
      <c r="N3" s="15" t="s">
        <v>98</v>
      </c>
      <c r="O3" s="15" t="s">
        <v>20</v>
      </c>
      <c r="P3" s="16" t="s">
        <v>98</v>
      </c>
      <c r="Q3" s="16" t="s">
        <v>20</v>
      </c>
      <c r="R3" s="17" t="s">
        <v>20</v>
      </c>
      <c r="S3" s="18" t="s">
        <v>99</v>
      </c>
    </row>
    <row r="4" spans="1:19" x14ac:dyDescent="0.2">
      <c r="A4" s="19">
        <v>10</v>
      </c>
      <c r="B4" s="20" t="s">
        <v>34</v>
      </c>
      <c r="C4" s="20" t="s">
        <v>44</v>
      </c>
      <c r="D4" s="21"/>
      <c r="E4" s="21"/>
      <c r="F4" s="22">
        <v>103</v>
      </c>
      <c r="G4" s="23">
        <f t="shared" ref="G4:G12" si="0">(F4/120)</f>
        <v>0.85833333333333328</v>
      </c>
      <c r="H4" s="22">
        <v>98</v>
      </c>
      <c r="I4" s="23">
        <f t="shared" ref="I4:I12" si="1">(H4/110)</f>
        <v>0.89090909090909087</v>
      </c>
      <c r="J4" s="22">
        <v>94</v>
      </c>
      <c r="K4" s="23">
        <f t="shared" ref="K4:K12" si="2">(J4/220)</f>
        <v>0.42727272727272725</v>
      </c>
      <c r="L4" s="22">
        <v>76</v>
      </c>
      <c r="M4" s="23">
        <f t="shared" ref="M4:M12" si="3">(L4/100)</f>
        <v>0.76</v>
      </c>
      <c r="N4" s="22">
        <v>60</v>
      </c>
      <c r="O4" s="23">
        <f t="shared" ref="O4:O12" si="4">(N4/80)</f>
        <v>0.75</v>
      </c>
      <c r="P4" s="22">
        <v>45</v>
      </c>
      <c r="Q4" s="23">
        <f t="shared" ref="Q4:Q12" si="5">(P4/100)</f>
        <v>0.45</v>
      </c>
      <c r="R4" s="24">
        <f t="shared" ref="R4:R12" si="6">G4+I4+K4+M4+O4+Q4</f>
        <v>4.1365151515151517</v>
      </c>
      <c r="S4" s="25">
        <v>1</v>
      </c>
    </row>
    <row r="5" spans="1:19" x14ac:dyDescent="0.2">
      <c r="A5" s="19">
        <v>1</v>
      </c>
      <c r="B5" s="20" t="s">
        <v>32</v>
      </c>
      <c r="C5" s="20" t="s">
        <v>33</v>
      </c>
      <c r="D5" s="21"/>
      <c r="E5" s="21"/>
      <c r="F5" s="22">
        <v>98</v>
      </c>
      <c r="G5" s="23">
        <f t="shared" si="0"/>
        <v>0.81666666666666665</v>
      </c>
      <c r="H5" s="22">
        <v>80</v>
      </c>
      <c r="I5" s="23">
        <f t="shared" si="1"/>
        <v>0.72727272727272729</v>
      </c>
      <c r="J5" s="22">
        <v>100</v>
      </c>
      <c r="K5" s="23">
        <f t="shared" si="2"/>
        <v>0.45454545454545453</v>
      </c>
      <c r="L5" s="22">
        <v>55</v>
      </c>
      <c r="M5" s="23">
        <f t="shared" si="3"/>
        <v>0.55000000000000004</v>
      </c>
      <c r="N5" s="22">
        <v>69</v>
      </c>
      <c r="O5" s="23">
        <f t="shared" si="4"/>
        <v>0.86250000000000004</v>
      </c>
      <c r="P5" s="22">
        <v>40</v>
      </c>
      <c r="Q5" s="23">
        <f t="shared" si="5"/>
        <v>0.4</v>
      </c>
      <c r="R5" s="24">
        <f t="shared" si="6"/>
        <v>3.8109848484848485</v>
      </c>
      <c r="S5" s="25">
        <v>2</v>
      </c>
    </row>
    <row r="6" spans="1:19" ht="15" customHeight="1" x14ac:dyDescent="0.2">
      <c r="A6" s="19">
        <v>4</v>
      </c>
      <c r="B6" s="20" t="s">
        <v>26</v>
      </c>
      <c r="C6" s="20" t="s">
        <v>45</v>
      </c>
      <c r="D6" s="21"/>
      <c r="E6" s="21"/>
      <c r="F6" s="22">
        <v>103</v>
      </c>
      <c r="G6" s="23">
        <f t="shared" si="0"/>
        <v>0.85833333333333328</v>
      </c>
      <c r="H6" s="22">
        <v>62</v>
      </c>
      <c r="I6" s="23">
        <f t="shared" si="1"/>
        <v>0.5636363636363636</v>
      </c>
      <c r="J6" s="22">
        <v>98</v>
      </c>
      <c r="K6" s="23">
        <f t="shared" si="2"/>
        <v>0.44545454545454544</v>
      </c>
      <c r="L6" s="22">
        <v>69</v>
      </c>
      <c r="M6" s="23">
        <f t="shared" si="3"/>
        <v>0.69</v>
      </c>
      <c r="N6" s="22">
        <v>37</v>
      </c>
      <c r="O6" s="23">
        <f t="shared" si="4"/>
        <v>0.46250000000000002</v>
      </c>
      <c r="P6" s="22">
        <v>70</v>
      </c>
      <c r="Q6" s="23">
        <f t="shared" si="5"/>
        <v>0.7</v>
      </c>
      <c r="R6" s="24">
        <f t="shared" si="6"/>
        <v>3.7199242424242422</v>
      </c>
      <c r="S6" s="25">
        <v>3</v>
      </c>
    </row>
    <row r="7" spans="1:19" x14ac:dyDescent="0.2">
      <c r="A7" s="19">
        <v>5</v>
      </c>
      <c r="B7" s="20" t="s">
        <v>21</v>
      </c>
      <c r="C7" s="20" t="s">
        <v>25</v>
      </c>
      <c r="D7" s="21"/>
      <c r="E7" s="21"/>
      <c r="F7" s="22">
        <v>101</v>
      </c>
      <c r="G7" s="23">
        <f t="shared" si="0"/>
        <v>0.84166666666666667</v>
      </c>
      <c r="H7" s="22">
        <v>80</v>
      </c>
      <c r="I7" s="23">
        <f t="shared" si="1"/>
        <v>0.72727272727272729</v>
      </c>
      <c r="J7" s="22">
        <v>122</v>
      </c>
      <c r="K7" s="23">
        <f t="shared" si="2"/>
        <v>0.55454545454545456</v>
      </c>
      <c r="L7" s="22">
        <v>43</v>
      </c>
      <c r="M7" s="23">
        <f t="shared" si="3"/>
        <v>0.43</v>
      </c>
      <c r="N7" s="22">
        <v>41</v>
      </c>
      <c r="O7" s="23">
        <f t="shared" si="4"/>
        <v>0.51249999999999996</v>
      </c>
      <c r="P7" s="22">
        <v>50</v>
      </c>
      <c r="Q7" s="23">
        <f t="shared" si="5"/>
        <v>0.5</v>
      </c>
      <c r="R7" s="24">
        <f t="shared" si="6"/>
        <v>3.5659848484848489</v>
      </c>
      <c r="S7" s="25">
        <v>4</v>
      </c>
    </row>
    <row r="8" spans="1:19" x14ac:dyDescent="0.2">
      <c r="A8" s="19">
        <v>2</v>
      </c>
      <c r="B8" s="20" t="s">
        <v>52</v>
      </c>
      <c r="C8" s="20" t="s">
        <v>53</v>
      </c>
      <c r="D8" s="21"/>
      <c r="E8" s="21"/>
      <c r="F8" s="22">
        <v>90</v>
      </c>
      <c r="G8" s="23">
        <f t="shared" si="0"/>
        <v>0.75</v>
      </c>
      <c r="H8" s="22">
        <v>52</v>
      </c>
      <c r="I8" s="23">
        <f t="shared" si="1"/>
        <v>0.47272727272727272</v>
      </c>
      <c r="J8" s="22">
        <v>22</v>
      </c>
      <c r="K8" s="23">
        <f t="shared" si="2"/>
        <v>0.1</v>
      </c>
      <c r="L8" s="22">
        <v>26</v>
      </c>
      <c r="M8" s="23">
        <f t="shared" si="3"/>
        <v>0.26</v>
      </c>
      <c r="N8" s="22">
        <v>23</v>
      </c>
      <c r="O8" s="23">
        <f t="shared" si="4"/>
        <v>0.28749999999999998</v>
      </c>
      <c r="P8" s="22">
        <v>55</v>
      </c>
      <c r="Q8" s="23">
        <f t="shared" si="5"/>
        <v>0.55000000000000004</v>
      </c>
      <c r="R8" s="24">
        <f t="shared" si="6"/>
        <v>2.4202272727272724</v>
      </c>
      <c r="S8" s="25">
        <v>5</v>
      </c>
    </row>
    <row r="9" spans="1:19" x14ac:dyDescent="0.2">
      <c r="A9" s="19"/>
      <c r="B9" s="20"/>
      <c r="C9" s="20"/>
      <c r="D9" s="21"/>
      <c r="E9" s="21"/>
      <c r="F9" s="22"/>
      <c r="G9" s="23">
        <f t="shared" si="0"/>
        <v>0</v>
      </c>
      <c r="H9" s="22"/>
      <c r="I9" s="23">
        <f t="shared" si="1"/>
        <v>0</v>
      </c>
      <c r="J9" s="22"/>
      <c r="K9" s="23">
        <f t="shared" si="2"/>
        <v>0</v>
      </c>
      <c r="L9" s="22"/>
      <c r="M9" s="23">
        <f t="shared" si="3"/>
        <v>0</v>
      </c>
      <c r="N9" s="22"/>
      <c r="O9" s="23">
        <f t="shared" si="4"/>
        <v>0</v>
      </c>
      <c r="P9" s="22"/>
      <c r="Q9" s="23">
        <f t="shared" si="5"/>
        <v>0</v>
      </c>
      <c r="R9" s="24">
        <f t="shared" si="6"/>
        <v>0</v>
      </c>
      <c r="S9" s="25"/>
    </row>
    <row r="10" spans="1:19" x14ac:dyDescent="0.2">
      <c r="A10" s="19"/>
      <c r="B10" s="20"/>
      <c r="C10" s="20"/>
      <c r="D10" s="21"/>
      <c r="E10" s="21"/>
      <c r="F10" s="22"/>
      <c r="G10" s="23">
        <f t="shared" si="0"/>
        <v>0</v>
      </c>
      <c r="H10" s="22"/>
      <c r="I10" s="23">
        <f t="shared" si="1"/>
        <v>0</v>
      </c>
      <c r="J10" s="22"/>
      <c r="K10" s="23">
        <f t="shared" si="2"/>
        <v>0</v>
      </c>
      <c r="L10" s="22"/>
      <c r="M10" s="23">
        <f t="shared" si="3"/>
        <v>0</v>
      </c>
      <c r="N10" s="22"/>
      <c r="O10" s="23">
        <f t="shared" si="4"/>
        <v>0</v>
      </c>
      <c r="P10" s="22"/>
      <c r="Q10" s="23">
        <f t="shared" si="5"/>
        <v>0</v>
      </c>
      <c r="R10" s="24">
        <f t="shared" si="6"/>
        <v>0</v>
      </c>
      <c r="S10" s="25"/>
    </row>
    <row r="11" spans="1:19" x14ac:dyDescent="0.2">
      <c r="A11" s="19"/>
      <c r="B11" s="20"/>
      <c r="C11" s="20"/>
      <c r="D11" s="21"/>
      <c r="E11" s="21"/>
      <c r="F11" s="22"/>
      <c r="G11" s="23">
        <f t="shared" si="0"/>
        <v>0</v>
      </c>
      <c r="H11" s="22"/>
      <c r="I11" s="23">
        <f t="shared" si="1"/>
        <v>0</v>
      </c>
      <c r="J11" s="22"/>
      <c r="K11" s="23">
        <f t="shared" si="2"/>
        <v>0</v>
      </c>
      <c r="L11" s="22"/>
      <c r="M11" s="23">
        <f t="shared" si="3"/>
        <v>0</v>
      </c>
      <c r="N11" s="22"/>
      <c r="O11" s="23">
        <f t="shared" si="4"/>
        <v>0</v>
      </c>
      <c r="P11" s="22"/>
      <c r="Q11" s="23">
        <f t="shared" si="5"/>
        <v>0</v>
      </c>
      <c r="R11" s="24">
        <f t="shared" si="6"/>
        <v>0</v>
      </c>
      <c r="S11" s="25"/>
    </row>
    <row r="12" spans="1:19" x14ac:dyDescent="0.2">
      <c r="A12" s="19"/>
      <c r="B12" s="20"/>
      <c r="C12" s="20"/>
      <c r="D12" s="21"/>
      <c r="E12" s="21"/>
      <c r="F12" s="22"/>
      <c r="G12" s="23">
        <f t="shared" si="0"/>
        <v>0</v>
      </c>
      <c r="H12" s="22"/>
      <c r="I12" s="23">
        <f t="shared" si="1"/>
        <v>0</v>
      </c>
      <c r="J12" s="22"/>
      <c r="K12" s="23">
        <f t="shared" si="2"/>
        <v>0</v>
      </c>
      <c r="L12" s="22"/>
      <c r="M12" s="23">
        <f t="shared" si="3"/>
        <v>0</v>
      </c>
      <c r="N12" s="22"/>
      <c r="O12" s="23">
        <f t="shared" si="4"/>
        <v>0</v>
      </c>
      <c r="P12" s="22"/>
      <c r="Q12" s="23">
        <f t="shared" si="5"/>
        <v>0</v>
      </c>
      <c r="R12" s="24">
        <f t="shared" si="6"/>
        <v>0</v>
      </c>
      <c r="S12" s="25"/>
    </row>
    <row r="13" spans="1:19" x14ac:dyDescent="0.2">
      <c r="A13" s="19"/>
      <c r="B13" s="20"/>
      <c r="C13" s="20"/>
      <c r="D13" s="21"/>
      <c r="E13" s="21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4"/>
      <c r="S13" s="25"/>
    </row>
    <row r="14" spans="1:19" x14ac:dyDescent="0.2">
      <c r="A14" s="19"/>
      <c r="B14" s="20"/>
      <c r="C14" s="20"/>
      <c r="D14" s="21"/>
      <c r="E14" s="21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4"/>
      <c r="S14" s="25"/>
    </row>
    <row r="15" spans="1:19" ht="15.75" x14ac:dyDescent="0.2">
      <c r="A15" s="19"/>
      <c r="B15" s="20"/>
      <c r="C15" s="20"/>
      <c r="D15" s="21"/>
      <c r="E15" s="21"/>
      <c r="F15" s="44" t="s">
        <v>102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4"/>
      <c r="S15" s="25"/>
    </row>
    <row r="16" spans="1:19" x14ac:dyDescent="0.2">
      <c r="A16" s="12" t="s">
        <v>95</v>
      </c>
      <c r="B16" s="13" t="s">
        <v>18</v>
      </c>
      <c r="C16" s="13" t="s">
        <v>19</v>
      </c>
      <c r="D16" s="14" t="s">
        <v>96</v>
      </c>
      <c r="E16" s="14" t="s">
        <v>97</v>
      </c>
      <c r="F16" s="15" t="s">
        <v>98</v>
      </c>
      <c r="G16" s="15" t="s">
        <v>20</v>
      </c>
      <c r="H16" s="16" t="s">
        <v>98</v>
      </c>
      <c r="I16" s="16" t="s">
        <v>20</v>
      </c>
      <c r="J16" s="15" t="s">
        <v>98</v>
      </c>
      <c r="K16" s="15" t="s">
        <v>20</v>
      </c>
      <c r="L16" s="16" t="s">
        <v>98</v>
      </c>
      <c r="M16" s="16" t="s">
        <v>20</v>
      </c>
      <c r="N16" s="15" t="s">
        <v>98</v>
      </c>
      <c r="O16" s="15" t="s">
        <v>20</v>
      </c>
      <c r="P16" s="16" t="s">
        <v>98</v>
      </c>
      <c r="Q16" s="16" t="s">
        <v>20</v>
      </c>
      <c r="R16" s="17" t="s">
        <v>20</v>
      </c>
      <c r="S16" s="18" t="s">
        <v>99</v>
      </c>
    </row>
    <row r="17" spans="1:19" x14ac:dyDescent="0.2">
      <c r="A17" s="19">
        <v>9</v>
      </c>
      <c r="B17" s="20" t="s">
        <v>55</v>
      </c>
      <c r="C17" s="20" t="s">
        <v>56</v>
      </c>
      <c r="D17" s="21"/>
      <c r="E17" s="21"/>
      <c r="F17" s="22">
        <v>104</v>
      </c>
      <c r="G17" s="23">
        <f t="shared" ref="G17:G31" si="7">(F17/120)</f>
        <v>0.8666666666666667</v>
      </c>
      <c r="H17" s="22">
        <v>88</v>
      </c>
      <c r="I17" s="23">
        <f t="shared" ref="I17:I31" si="8">(H17/110)</f>
        <v>0.8</v>
      </c>
      <c r="J17" s="22">
        <v>97</v>
      </c>
      <c r="K17" s="23">
        <f t="shared" ref="K17:K31" si="9">(J17/220)</f>
        <v>0.44090909090909092</v>
      </c>
      <c r="L17" s="22">
        <v>77</v>
      </c>
      <c r="M17" s="23">
        <f t="shared" ref="M17:M31" si="10">(L17/100)</f>
        <v>0.77</v>
      </c>
      <c r="N17" s="22">
        <v>70</v>
      </c>
      <c r="O17" s="23">
        <f t="shared" ref="O17:O31" si="11">(N17/80)</f>
        <v>0.875</v>
      </c>
      <c r="P17" s="22">
        <v>210</v>
      </c>
      <c r="Q17" s="23">
        <f t="shared" ref="Q17:Q31" si="12">(P17/250)</f>
        <v>0.84</v>
      </c>
      <c r="R17" s="24">
        <f t="shared" ref="R17:R31" si="13">G17+I17+K17+M17+O17+Q17</f>
        <v>4.5925757575757578</v>
      </c>
      <c r="S17" s="25">
        <v>1</v>
      </c>
    </row>
    <row r="18" spans="1:19" x14ac:dyDescent="0.2">
      <c r="A18" s="19">
        <v>12</v>
      </c>
      <c r="B18" s="20" t="s">
        <v>30</v>
      </c>
      <c r="C18" s="20" t="s">
        <v>57</v>
      </c>
      <c r="D18" s="21"/>
      <c r="E18" s="21"/>
      <c r="F18" s="22">
        <v>106</v>
      </c>
      <c r="G18" s="23">
        <f t="shared" si="7"/>
        <v>0.8833333333333333</v>
      </c>
      <c r="H18" s="22">
        <v>69</v>
      </c>
      <c r="I18" s="23">
        <f t="shared" si="8"/>
        <v>0.62727272727272732</v>
      </c>
      <c r="J18" s="22">
        <v>102</v>
      </c>
      <c r="K18" s="23">
        <f t="shared" si="9"/>
        <v>0.46363636363636362</v>
      </c>
      <c r="L18" s="22">
        <v>57</v>
      </c>
      <c r="M18" s="23">
        <f t="shared" si="10"/>
        <v>0.56999999999999995</v>
      </c>
      <c r="N18" s="22">
        <v>64</v>
      </c>
      <c r="O18" s="23">
        <f t="shared" si="11"/>
        <v>0.8</v>
      </c>
      <c r="P18" s="22">
        <v>200</v>
      </c>
      <c r="Q18" s="23">
        <f t="shared" si="12"/>
        <v>0.8</v>
      </c>
      <c r="R18" s="24">
        <f t="shared" si="13"/>
        <v>4.1442424242424245</v>
      </c>
      <c r="S18" s="25">
        <v>2</v>
      </c>
    </row>
    <row r="19" spans="1:19" ht="15" customHeight="1" x14ac:dyDescent="0.2">
      <c r="A19" s="19">
        <v>7</v>
      </c>
      <c r="B19" s="20" t="s">
        <v>37</v>
      </c>
      <c r="C19" s="20" t="s">
        <v>38</v>
      </c>
      <c r="D19" s="29" t="e">
        <f>(C19/120)</f>
        <v>#VALUE!</v>
      </c>
      <c r="E19" s="30"/>
      <c r="F19" s="22">
        <v>111</v>
      </c>
      <c r="G19" s="23">
        <f t="shared" si="7"/>
        <v>0.92500000000000004</v>
      </c>
      <c r="H19" s="22">
        <v>82</v>
      </c>
      <c r="I19" s="23">
        <f t="shared" si="8"/>
        <v>0.74545454545454548</v>
      </c>
      <c r="J19" s="22">
        <v>68</v>
      </c>
      <c r="K19" s="23">
        <f t="shared" si="9"/>
        <v>0.30909090909090908</v>
      </c>
      <c r="L19" s="22">
        <v>29</v>
      </c>
      <c r="M19" s="23">
        <f t="shared" si="10"/>
        <v>0.28999999999999998</v>
      </c>
      <c r="N19" s="22">
        <v>70</v>
      </c>
      <c r="O19" s="23">
        <f t="shared" si="11"/>
        <v>0.875</v>
      </c>
      <c r="P19" s="22">
        <v>220</v>
      </c>
      <c r="Q19" s="23">
        <f t="shared" si="12"/>
        <v>0.88</v>
      </c>
      <c r="R19" s="24">
        <f t="shared" si="13"/>
        <v>4.0245454545454544</v>
      </c>
      <c r="S19" s="25">
        <v>3</v>
      </c>
    </row>
    <row r="20" spans="1:19" ht="15" customHeight="1" x14ac:dyDescent="0.2">
      <c r="A20" s="19">
        <v>8</v>
      </c>
      <c r="B20" s="20" t="s">
        <v>108</v>
      </c>
      <c r="C20" s="20" t="s">
        <v>59</v>
      </c>
      <c r="D20" s="21"/>
      <c r="E20" s="21"/>
      <c r="F20" s="22">
        <v>106</v>
      </c>
      <c r="G20" s="23">
        <f t="shared" si="7"/>
        <v>0.8833333333333333</v>
      </c>
      <c r="H20" s="22">
        <v>56</v>
      </c>
      <c r="I20" s="23">
        <f t="shared" si="8"/>
        <v>0.50909090909090904</v>
      </c>
      <c r="J20" s="22">
        <v>72</v>
      </c>
      <c r="K20" s="23">
        <f t="shared" si="9"/>
        <v>0.32727272727272727</v>
      </c>
      <c r="L20" s="22">
        <v>72</v>
      </c>
      <c r="M20" s="23">
        <f t="shared" si="10"/>
        <v>0.72</v>
      </c>
      <c r="N20" s="22">
        <v>70</v>
      </c>
      <c r="O20" s="23">
        <f t="shared" si="11"/>
        <v>0.875</v>
      </c>
      <c r="P20" s="22">
        <v>140</v>
      </c>
      <c r="Q20" s="23">
        <f t="shared" si="12"/>
        <v>0.56000000000000005</v>
      </c>
      <c r="R20" s="24">
        <f t="shared" si="13"/>
        <v>3.8746969696969695</v>
      </c>
      <c r="S20" s="25">
        <v>4</v>
      </c>
    </row>
    <row r="21" spans="1:19" ht="15" customHeight="1" x14ac:dyDescent="0.2">
      <c r="A21" s="19">
        <v>13</v>
      </c>
      <c r="B21" s="20" t="s">
        <v>21</v>
      </c>
      <c r="C21" s="20" t="s">
        <v>25</v>
      </c>
      <c r="D21" s="20"/>
      <c r="E21" s="20"/>
      <c r="F21" s="22">
        <v>88</v>
      </c>
      <c r="G21" s="23">
        <f t="shared" si="7"/>
        <v>0.73333333333333328</v>
      </c>
      <c r="H21" s="22">
        <v>86</v>
      </c>
      <c r="I21" s="23">
        <f t="shared" si="8"/>
        <v>0.78181818181818186</v>
      </c>
      <c r="J21" s="22">
        <v>79</v>
      </c>
      <c r="K21" s="23">
        <f t="shared" si="9"/>
        <v>0.35909090909090907</v>
      </c>
      <c r="L21" s="22">
        <v>45</v>
      </c>
      <c r="M21" s="23">
        <f t="shared" si="10"/>
        <v>0.45</v>
      </c>
      <c r="N21" s="22">
        <v>60</v>
      </c>
      <c r="O21" s="23">
        <f t="shared" si="11"/>
        <v>0.75</v>
      </c>
      <c r="P21" s="22">
        <v>130</v>
      </c>
      <c r="Q21" s="23">
        <f t="shared" si="12"/>
        <v>0.52</v>
      </c>
      <c r="R21" s="24">
        <f t="shared" si="13"/>
        <v>3.5942424242424242</v>
      </c>
      <c r="S21" s="25">
        <v>5</v>
      </c>
    </row>
    <row r="22" spans="1:19" ht="15" customHeight="1" x14ac:dyDescent="0.2">
      <c r="A22" s="19">
        <v>11</v>
      </c>
      <c r="B22" s="20" t="s">
        <v>60</v>
      </c>
      <c r="C22" s="20" t="s">
        <v>61</v>
      </c>
      <c r="D22" s="20"/>
      <c r="E22" s="20"/>
      <c r="F22" s="22">
        <v>98</v>
      </c>
      <c r="G22" s="23">
        <f t="shared" si="7"/>
        <v>0.81666666666666665</v>
      </c>
      <c r="H22" s="22">
        <v>57</v>
      </c>
      <c r="I22" s="23">
        <f t="shared" si="8"/>
        <v>0.51818181818181819</v>
      </c>
      <c r="J22" s="22">
        <v>81</v>
      </c>
      <c r="K22" s="23">
        <f t="shared" si="9"/>
        <v>0.36818181818181817</v>
      </c>
      <c r="L22" s="22">
        <v>28</v>
      </c>
      <c r="M22" s="23">
        <f t="shared" si="10"/>
        <v>0.28000000000000003</v>
      </c>
      <c r="N22" s="22">
        <v>75</v>
      </c>
      <c r="O22" s="23">
        <f t="shared" si="11"/>
        <v>0.9375</v>
      </c>
      <c r="P22" s="22">
        <v>140</v>
      </c>
      <c r="Q22" s="23">
        <f t="shared" si="12"/>
        <v>0.56000000000000005</v>
      </c>
      <c r="R22" s="24">
        <f t="shared" si="13"/>
        <v>3.4805303030303034</v>
      </c>
      <c r="S22" s="25">
        <v>6</v>
      </c>
    </row>
    <row r="23" spans="1:19" ht="15" customHeight="1" x14ac:dyDescent="0.2">
      <c r="A23" s="19">
        <v>15</v>
      </c>
      <c r="B23" s="20" t="s">
        <v>41</v>
      </c>
      <c r="C23" s="20" t="s">
        <v>63</v>
      </c>
      <c r="D23" s="20"/>
      <c r="E23" s="20"/>
      <c r="F23" s="22">
        <v>82</v>
      </c>
      <c r="G23" s="23">
        <f t="shared" si="7"/>
        <v>0.68333333333333335</v>
      </c>
      <c r="H23" s="22">
        <v>58</v>
      </c>
      <c r="I23" s="23">
        <f t="shared" si="8"/>
        <v>0.52727272727272723</v>
      </c>
      <c r="J23" s="22">
        <v>40</v>
      </c>
      <c r="K23" s="23">
        <f t="shared" si="9"/>
        <v>0.18181818181818182</v>
      </c>
      <c r="L23" s="22">
        <v>65</v>
      </c>
      <c r="M23" s="23">
        <f t="shared" si="10"/>
        <v>0.65</v>
      </c>
      <c r="N23" s="22">
        <v>55</v>
      </c>
      <c r="O23" s="23">
        <f t="shared" si="11"/>
        <v>0.6875</v>
      </c>
      <c r="P23" s="22">
        <v>130</v>
      </c>
      <c r="Q23" s="23">
        <f t="shared" si="12"/>
        <v>0.52</v>
      </c>
      <c r="R23" s="24">
        <f t="shared" si="13"/>
        <v>3.2499242424242425</v>
      </c>
      <c r="S23" s="25">
        <v>7</v>
      </c>
    </row>
    <row r="24" spans="1:19" ht="15" customHeight="1" x14ac:dyDescent="0.2">
      <c r="A24" s="19">
        <v>14</v>
      </c>
      <c r="B24" s="20" t="s">
        <v>68</v>
      </c>
      <c r="C24" s="20" t="s">
        <v>69</v>
      </c>
      <c r="D24" s="20"/>
      <c r="E24" s="20"/>
      <c r="F24" s="22">
        <v>104</v>
      </c>
      <c r="G24" s="23">
        <f t="shared" si="7"/>
        <v>0.8666666666666667</v>
      </c>
      <c r="H24" s="22">
        <v>39</v>
      </c>
      <c r="I24" s="23">
        <f t="shared" si="8"/>
        <v>0.35454545454545455</v>
      </c>
      <c r="J24" s="22">
        <v>67</v>
      </c>
      <c r="K24" s="23">
        <f t="shared" si="9"/>
        <v>0.30454545454545456</v>
      </c>
      <c r="L24" s="22">
        <v>37</v>
      </c>
      <c r="M24" s="23">
        <f t="shared" si="10"/>
        <v>0.37</v>
      </c>
      <c r="N24" s="22">
        <v>65</v>
      </c>
      <c r="O24" s="23">
        <f t="shared" si="11"/>
        <v>0.8125</v>
      </c>
      <c r="P24" s="22">
        <v>100</v>
      </c>
      <c r="Q24" s="23">
        <f t="shared" si="12"/>
        <v>0.4</v>
      </c>
      <c r="R24" s="24">
        <f t="shared" si="13"/>
        <v>3.1082575757575759</v>
      </c>
      <c r="S24" s="25">
        <v>8</v>
      </c>
    </row>
    <row r="25" spans="1:19" ht="15" customHeight="1" x14ac:dyDescent="0.2">
      <c r="A25" s="19">
        <v>6</v>
      </c>
      <c r="B25" s="20" t="s">
        <v>41</v>
      </c>
      <c r="C25" s="20" t="s">
        <v>42</v>
      </c>
      <c r="D25" s="21"/>
      <c r="E25" s="21"/>
      <c r="F25" s="22">
        <v>98</v>
      </c>
      <c r="G25" s="23">
        <f t="shared" si="7"/>
        <v>0.81666666666666665</v>
      </c>
      <c r="H25" s="22">
        <v>42</v>
      </c>
      <c r="I25" s="23">
        <f t="shared" si="8"/>
        <v>0.38181818181818183</v>
      </c>
      <c r="J25" s="22">
        <v>85</v>
      </c>
      <c r="K25" s="23">
        <f t="shared" si="9"/>
        <v>0.38636363636363635</v>
      </c>
      <c r="L25" s="22">
        <v>46</v>
      </c>
      <c r="M25" s="23">
        <f t="shared" si="10"/>
        <v>0.46</v>
      </c>
      <c r="N25" s="22">
        <v>55</v>
      </c>
      <c r="O25" s="23">
        <f t="shared" si="11"/>
        <v>0.6875</v>
      </c>
      <c r="P25" s="22">
        <v>90</v>
      </c>
      <c r="Q25" s="23">
        <f t="shared" si="12"/>
        <v>0.36</v>
      </c>
      <c r="R25" s="24">
        <f t="shared" si="13"/>
        <v>3.0923484848484848</v>
      </c>
      <c r="S25" s="25">
        <v>9</v>
      </c>
    </row>
    <row r="26" spans="1:19" ht="15" customHeight="1" x14ac:dyDescent="0.2">
      <c r="A26" s="19">
        <v>17</v>
      </c>
      <c r="B26" s="20" t="s">
        <v>21</v>
      </c>
      <c r="C26" s="20" t="s">
        <v>64</v>
      </c>
      <c r="D26" s="20"/>
      <c r="E26" s="20"/>
      <c r="F26" s="22">
        <v>100</v>
      </c>
      <c r="G26" s="23">
        <f t="shared" si="7"/>
        <v>0.83333333333333337</v>
      </c>
      <c r="H26" s="22">
        <v>74</v>
      </c>
      <c r="I26" s="23">
        <f t="shared" si="8"/>
        <v>0.67272727272727273</v>
      </c>
      <c r="J26" s="22">
        <v>70</v>
      </c>
      <c r="K26" s="23">
        <f t="shared" si="9"/>
        <v>0.31818181818181818</v>
      </c>
      <c r="L26" s="22">
        <v>40</v>
      </c>
      <c r="M26" s="23">
        <f t="shared" si="10"/>
        <v>0.4</v>
      </c>
      <c r="N26" s="22">
        <v>45</v>
      </c>
      <c r="O26" s="23">
        <f t="shared" si="11"/>
        <v>0.5625</v>
      </c>
      <c r="P26" s="22">
        <v>50</v>
      </c>
      <c r="Q26" s="23">
        <f t="shared" si="12"/>
        <v>0.2</v>
      </c>
      <c r="R26" s="24">
        <f t="shared" si="13"/>
        <v>2.9867424242424243</v>
      </c>
      <c r="S26" s="25">
        <v>10</v>
      </c>
    </row>
    <row r="27" spans="1:19" ht="15" customHeight="1" x14ac:dyDescent="0.2">
      <c r="A27" s="19"/>
      <c r="B27" s="20"/>
      <c r="C27" s="20"/>
      <c r="D27" s="20"/>
      <c r="E27" s="20"/>
      <c r="F27" s="22"/>
      <c r="G27" s="23">
        <f t="shared" si="7"/>
        <v>0</v>
      </c>
      <c r="H27" s="22"/>
      <c r="I27" s="23">
        <f t="shared" si="8"/>
        <v>0</v>
      </c>
      <c r="J27" s="22"/>
      <c r="K27" s="23">
        <f t="shared" si="9"/>
        <v>0</v>
      </c>
      <c r="L27" s="22"/>
      <c r="M27" s="23">
        <f t="shared" si="10"/>
        <v>0</v>
      </c>
      <c r="N27" s="22"/>
      <c r="O27" s="23">
        <f t="shared" si="11"/>
        <v>0</v>
      </c>
      <c r="P27" s="22"/>
      <c r="Q27" s="23">
        <f t="shared" si="12"/>
        <v>0</v>
      </c>
      <c r="R27" s="24">
        <f t="shared" si="13"/>
        <v>0</v>
      </c>
      <c r="S27" s="25"/>
    </row>
    <row r="28" spans="1:19" ht="15" customHeight="1" x14ac:dyDescent="0.2">
      <c r="A28" s="19"/>
      <c r="B28" s="20"/>
      <c r="C28" s="20"/>
      <c r="D28" s="20"/>
      <c r="E28" s="20"/>
      <c r="F28" s="22"/>
      <c r="G28" s="23">
        <f t="shared" si="7"/>
        <v>0</v>
      </c>
      <c r="H28" s="22"/>
      <c r="I28" s="23">
        <f t="shared" si="8"/>
        <v>0</v>
      </c>
      <c r="J28" s="22"/>
      <c r="K28" s="23">
        <f t="shared" si="9"/>
        <v>0</v>
      </c>
      <c r="L28" s="22"/>
      <c r="M28" s="23">
        <f t="shared" si="10"/>
        <v>0</v>
      </c>
      <c r="N28" s="22"/>
      <c r="O28" s="23">
        <f t="shared" si="11"/>
        <v>0</v>
      </c>
      <c r="P28" s="22"/>
      <c r="Q28" s="23">
        <f t="shared" si="12"/>
        <v>0</v>
      </c>
      <c r="R28" s="24">
        <f t="shared" si="13"/>
        <v>0</v>
      </c>
      <c r="S28" s="25"/>
    </row>
    <row r="29" spans="1:19" ht="15" customHeight="1" x14ac:dyDescent="0.2">
      <c r="A29" s="19"/>
      <c r="B29" s="20"/>
      <c r="C29" s="20"/>
      <c r="D29" s="20"/>
      <c r="E29" s="20"/>
      <c r="F29" s="22"/>
      <c r="G29" s="23">
        <f t="shared" si="7"/>
        <v>0</v>
      </c>
      <c r="H29" s="22"/>
      <c r="I29" s="23">
        <f t="shared" si="8"/>
        <v>0</v>
      </c>
      <c r="J29" s="22"/>
      <c r="K29" s="23">
        <f t="shared" si="9"/>
        <v>0</v>
      </c>
      <c r="L29" s="22"/>
      <c r="M29" s="23">
        <f t="shared" si="10"/>
        <v>0</v>
      </c>
      <c r="N29" s="22"/>
      <c r="O29" s="23">
        <f t="shared" si="11"/>
        <v>0</v>
      </c>
      <c r="P29" s="22"/>
      <c r="Q29" s="23">
        <f t="shared" si="12"/>
        <v>0</v>
      </c>
      <c r="R29" s="24">
        <f t="shared" si="13"/>
        <v>0</v>
      </c>
      <c r="S29" s="25"/>
    </row>
    <row r="30" spans="1:19" ht="15" customHeight="1" x14ac:dyDescent="0.2">
      <c r="A30" s="19"/>
      <c r="B30" s="20"/>
      <c r="C30" s="20"/>
      <c r="D30" s="20"/>
      <c r="E30" s="20"/>
      <c r="F30" s="22"/>
      <c r="G30" s="23">
        <f t="shared" si="7"/>
        <v>0</v>
      </c>
      <c r="H30" s="22"/>
      <c r="I30" s="23">
        <f t="shared" si="8"/>
        <v>0</v>
      </c>
      <c r="J30" s="22"/>
      <c r="K30" s="23">
        <f t="shared" si="9"/>
        <v>0</v>
      </c>
      <c r="L30" s="22"/>
      <c r="M30" s="23">
        <f t="shared" si="10"/>
        <v>0</v>
      </c>
      <c r="N30" s="22"/>
      <c r="O30" s="23">
        <f t="shared" si="11"/>
        <v>0</v>
      </c>
      <c r="P30" s="22"/>
      <c r="Q30" s="23">
        <f t="shared" si="12"/>
        <v>0</v>
      </c>
      <c r="R30" s="24">
        <f t="shared" si="13"/>
        <v>0</v>
      </c>
      <c r="S30" s="25"/>
    </row>
    <row r="31" spans="1:19" ht="15" customHeight="1" x14ac:dyDescent="0.2">
      <c r="A31" s="19"/>
      <c r="B31" s="20"/>
      <c r="C31" s="20"/>
      <c r="D31" s="21"/>
      <c r="E31" s="21"/>
      <c r="F31" s="22"/>
      <c r="G31" s="23">
        <f t="shared" si="7"/>
        <v>0</v>
      </c>
      <c r="H31" s="22"/>
      <c r="I31" s="23">
        <f t="shared" si="8"/>
        <v>0</v>
      </c>
      <c r="J31" s="22"/>
      <c r="K31" s="23">
        <f t="shared" si="9"/>
        <v>0</v>
      </c>
      <c r="L31" s="22"/>
      <c r="M31" s="23">
        <f t="shared" si="10"/>
        <v>0</v>
      </c>
      <c r="N31" s="22"/>
      <c r="O31" s="23">
        <f t="shared" si="11"/>
        <v>0</v>
      </c>
      <c r="P31" s="22"/>
      <c r="Q31" s="23">
        <f t="shared" si="12"/>
        <v>0</v>
      </c>
      <c r="R31" s="24">
        <f t="shared" si="13"/>
        <v>0</v>
      </c>
      <c r="S31" s="25"/>
    </row>
    <row r="33" spans="1:20" ht="15.75" x14ac:dyDescent="0.2">
      <c r="A33" s="19"/>
      <c r="B33" s="20"/>
      <c r="C33" s="20"/>
      <c r="D33" s="21"/>
      <c r="E33" s="21"/>
      <c r="F33" s="44" t="s">
        <v>105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24"/>
      <c r="S33" s="25"/>
    </row>
    <row r="34" spans="1:20" x14ac:dyDescent="0.2">
      <c r="A34" s="12" t="s">
        <v>95</v>
      </c>
      <c r="B34" s="13" t="s">
        <v>18</v>
      </c>
      <c r="C34" s="13" t="s">
        <v>19</v>
      </c>
      <c r="D34" s="14" t="s">
        <v>96</v>
      </c>
      <c r="E34" s="14" t="s">
        <v>97</v>
      </c>
      <c r="F34" s="15" t="s">
        <v>98</v>
      </c>
      <c r="G34" s="15" t="s">
        <v>20</v>
      </c>
      <c r="H34" s="16" t="s">
        <v>98</v>
      </c>
      <c r="I34" s="16" t="s">
        <v>20</v>
      </c>
      <c r="J34" s="15" t="s">
        <v>98</v>
      </c>
      <c r="K34" s="15" t="s">
        <v>20</v>
      </c>
      <c r="L34" s="16" t="s">
        <v>98</v>
      </c>
      <c r="M34" s="16" t="s">
        <v>20</v>
      </c>
      <c r="N34" s="15" t="s">
        <v>98</v>
      </c>
      <c r="O34" s="15" t="s">
        <v>20</v>
      </c>
      <c r="P34" s="16" t="s">
        <v>98</v>
      </c>
      <c r="Q34" s="16" t="s">
        <v>20</v>
      </c>
      <c r="R34" s="17" t="s">
        <v>20</v>
      </c>
      <c r="S34" s="18" t="s">
        <v>99</v>
      </c>
    </row>
    <row r="35" spans="1:20" x14ac:dyDescent="0.2">
      <c r="A35" s="19">
        <v>16</v>
      </c>
      <c r="B35" s="20" t="s">
        <v>21</v>
      </c>
      <c r="C35" s="20" t="s">
        <v>80</v>
      </c>
      <c r="D35" s="21"/>
      <c r="E35" s="21"/>
      <c r="F35" s="22">
        <v>98</v>
      </c>
      <c r="G35" s="23">
        <f>(F35/120)</f>
        <v>0.81666666666666665</v>
      </c>
      <c r="H35" s="22">
        <v>67</v>
      </c>
      <c r="I35" s="23">
        <f>(H35/110)</f>
        <v>0.60909090909090913</v>
      </c>
      <c r="J35" s="22">
        <v>68</v>
      </c>
      <c r="K35" s="23">
        <f>(J35/220)</f>
        <v>0.30909090909090908</v>
      </c>
      <c r="L35" s="22">
        <v>93</v>
      </c>
      <c r="M35" s="23">
        <f>(L35/100)</f>
        <v>0.93</v>
      </c>
      <c r="N35" s="22">
        <v>60</v>
      </c>
      <c r="O35" s="23">
        <f>(N35/80)</f>
        <v>0.75</v>
      </c>
      <c r="P35" s="22">
        <v>30</v>
      </c>
      <c r="Q35" s="23">
        <f>(P35/100)</f>
        <v>0.3</v>
      </c>
      <c r="R35" s="24">
        <f>G35+I35+K35+M35+O35+Q35</f>
        <v>3.7148484848484848</v>
      </c>
      <c r="S35" s="25">
        <v>1</v>
      </c>
      <c r="T35" t="s">
        <v>107</v>
      </c>
    </row>
    <row r="36" spans="1:20" x14ac:dyDescent="0.2">
      <c r="A36" s="19">
        <v>3</v>
      </c>
      <c r="B36" s="20" t="s">
        <v>52</v>
      </c>
      <c r="C36" s="20" t="s">
        <v>61</v>
      </c>
      <c r="D36" s="21"/>
      <c r="E36" s="21"/>
      <c r="F36" s="22">
        <v>83</v>
      </c>
      <c r="G36" s="23">
        <f>(F36/120)</f>
        <v>0.69166666666666665</v>
      </c>
      <c r="H36" s="22">
        <v>54</v>
      </c>
      <c r="I36" s="23">
        <f>(H36/110)</f>
        <v>0.49090909090909091</v>
      </c>
      <c r="J36" s="22">
        <v>40</v>
      </c>
      <c r="K36" s="23">
        <f>(J36/220)</f>
        <v>0.18181818181818182</v>
      </c>
      <c r="L36" s="22">
        <v>78</v>
      </c>
      <c r="M36" s="23">
        <f>(L36/100)</f>
        <v>0.78</v>
      </c>
      <c r="N36" s="22">
        <v>41</v>
      </c>
      <c r="O36" s="23">
        <f>(N36/80)</f>
        <v>0.51249999999999996</v>
      </c>
      <c r="P36" s="22">
        <v>30</v>
      </c>
      <c r="Q36" s="23">
        <f>(P36/100)</f>
        <v>0.3</v>
      </c>
      <c r="R36" s="24">
        <f>G36+I36+K36+M36+O36+Q36</f>
        <v>2.9568939393939395</v>
      </c>
      <c r="S36" s="25">
        <v>2</v>
      </c>
      <c r="T36" t="s">
        <v>107</v>
      </c>
    </row>
    <row r="37" spans="1:20" x14ac:dyDescent="0.2">
      <c r="A37" s="19"/>
      <c r="B37" s="20"/>
      <c r="C37" s="20"/>
      <c r="D37" s="21"/>
      <c r="E37" s="21"/>
      <c r="F37" s="22"/>
      <c r="G37" s="23">
        <f>(F37/120)</f>
        <v>0</v>
      </c>
      <c r="H37" s="22"/>
      <c r="I37" s="23">
        <f>(H37/110)</f>
        <v>0</v>
      </c>
      <c r="J37" s="22"/>
      <c r="K37" s="23">
        <f>(J37/220)</f>
        <v>0</v>
      </c>
      <c r="L37" s="22"/>
      <c r="M37" s="23">
        <f>(L37/100)</f>
        <v>0</v>
      </c>
      <c r="N37" s="22"/>
      <c r="O37" s="23">
        <f>(N37/80)</f>
        <v>0</v>
      </c>
      <c r="P37" s="22"/>
      <c r="Q37" s="23">
        <f>(P37/100)</f>
        <v>0</v>
      </c>
      <c r="R37" s="24">
        <f>G37+I37+K37+M37+O37+Q37</f>
        <v>0</v>
      </c>
      <c r="S37" s="25"/>
      <c r="T37" t="s">
        <v>107</v>
      </c>
    </row>
  </sheetData>
  <sheetProtection selectLockedCells="1" selectUnlockedCells="1"/>
  <mergeCells count="12">
    <mergeCell ref="R2:S2"/>
    <mergeCell ref="F15:Q15"/>
    <mergeCell ref="F33:Q33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5"/>
  <sheetViews>
    <sheetView workbookViewId="0">
      <selection sqref="A1:E1"/>
    </sheetView>
  </sheetViews>
  <sheetFormatPr defaultRowHeight="12.75" x14ac:dyDescent="0.2"/>
  <cols>
    <col min="1" max="1" width="6.140625" customWidth="1"/>
    <col min="2" max="2" width="12" customWidth="1"/>
    <col min="3" max="3" width="15.140625" customWidth="1"/>
    <col min="4" max="5" width="0" hidden="1" customWidth="1"/>
    <col min="6" max="19" width="9.7109375" customWidth="1"/>
    <col min="20" max="20" width="13.7109375" customWidth="1"/>
  </cols>
  <sheetData>
    <row r="1" spans="1:19" ht="15.75" x14ac:dyDescent="0.2">
      <c r="A1" s="45"/>
      <c r="B1" s="45"/>
      <c r="C1" s="45"/>
      <c r="D1" s="45"/>
      <c r="E1" s="45"/>
      <c r="F1" s="44" t="s">
        <v>86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x14ac:dyDescent="0.2">
      <c r="A2" s="46" t="s">
        <v>87</v>
      </c>
      <c r="B2" s="46"/>
      <c r="C2" s="46"/>
      <c r="D2" s="46"/>
      <c r="E2" s="46"/>
      <c r="F2" s="47" t="s">
        <v>88</v>
      </c>
      <c r="G2" s="47"/>
      <c r="H2" s="48" t="s">
        <v>89</v>
      </c>
      <c r="I2" s="48"/>
      <c r="J2" s="47" t="s">
        <v>90</v>
      </c>
      <c r="K2" s="47"/>
      <c r="L2" s="48" t="s">
        <v>91</v>
      </c>
      <c r="M2" s="48"/>
      <c r="N2" s="47" t="s">
        <v>92</v>
      </c>
      <c r="O2" s="47"/>
      <c r="P2" s="48" t="s">
        <v>93</v>
      </c>
      <c r="Q2" s="48"/>
      <c r="R2" s="43" t="s">
        <v>94</v>
      </c>
      <c r="S2" s="43"/>
    </row>
    <row r="3" spans="1:19" ht="14.25" customHeight="1" x14ac:dyDescent="0.2">
      <c r="A3" s="12" t="s">
        <v>95</v>
      </c>
      <c r="B3" s="13" t="s">
        <v>18</v>
      </c>
      <c r="C3" s="13" t="s">
        <v>19</v>
      </c>
      <c r="D3" s="14" t="s">
        <v>96</v>
      </c>
      <c r="E3" s="14" t="s">
        <v>97</v>
      </c>
      <c r="F3" s="15" t="s">
        <v>98</v>
      </c>
      <c r="G3" s="15" t="s">
        <v>20</v>
      </c>
      <c r="H3" s="16" t="s">
        <v>98</v>
      </c>
      <c r="I3" s="16" t="s">
        <v>20</v>
      </c>
      <c r="J3" s="15" t="s">
        <v>98</v>
      </c>
      <c r="K3" s="15" t="s">
        <v>20</v>
      </c>
      <c r="L3" s="16" t="s">
        <v>98</v>
      </c>
      <c r="M3" s="16" t="s">
        <v>20</v>
      </c>
      <c r="N3" s="15" t="s">
        <v>98</v>
      </c>
      <c r="O3" s="15" t="s">
        <v>20</v>
      </c>
      <c r="P3" s="16" t="s">
        <v>98</v>
      </c>
      <c r="Q3" s="16" t="s">
        <v>20</v>
      </c>
      <c r="R3" s="17" t="s">
        <v>20</v>
      </c>
      <c r="S3" s="18" t="s">
        <v>99</v>
      </c>
    </row>
    <row r="4" spans="1:19" x14ac:dyDescent="0.2">
      <c r="A4" s="19">
        <v>20</v>
      </c>
      <c r="B4" s="20" t="s">
        <v>23</v>
      </c>
      <c r="C4" s="20" t="s">
        <v>24</v>
      </c>
      <c r="D4" s="21"/>
      <c r="E4" s="21"/>
      <c r="F4" s="22">
        <v>117</v>
      </c>
      <c r="G4" s="23">
        <f t="shared" ref="G4:G14" si="0">(F4/120)</f>
        <v>0.97499999999999998</v>
      </c>
      <c r="H4" s="22">
        <v>68</v>
      </c>
      <c r="I4" s="23">
        <f t="shared" ref="I4:I14" si="1">(H4/110)</f>
        <v>0.61818181818181817</v>
      </c>
      <c r="J4" s="22">
        <v>201</v>
      </c>
      <c r="K4" s="23">
        <f t="shared" ref="K4:K14" si="2">(J4/220)</f>
        <v>0.91363636363636369</v>
      </c>
      <c r="L4" s="22">
        <v>73</v>
      </c>
      <c r="M4" s="23">
        <f t="shared" ref="M4:M14" si="3">(L4/100)</f>
        <v>0.73</v>
      </c>
      <c r="N4" s="22">
        <v>80</v>
      </c>
      <c r="O4" s="23">
        <f t="shared" ref="O4:O14" si="4">(N4/80)</f>
        <v>1</v>
      </c>
      <c r="P4" s="22">
        <v>65</v>
      </c>
      <c r="Q4" s="23">
        <f t="shared" ref="Q4:Q14" si="5">(P4/100)</f>
        <v>0.65</v>
      </c>
      <c r="R4" s="24">
        <f t="shared" ref="R4:R14" si="6">G4+I4+K4+M4+O4+Q4</f>
        <v>4.8868181818181817</v>
      </c>
      <c r="S4" s="25">
        <v>1</v>
      </c>
    </row>
    <row r="5" spans="1:19" x14ac:dyDescent="0.2">
      <c r="A5" s="19">
        <v>9</v>
      </c>
      <c r="B5" s="20" t="s">
        <v>21</v>
      </c>
      <c r="C5" s="20" t="s">
        <v>22</v>
      </c>
      <c r="D5" s="21"/>
      <c r="E5" s="21"/>
      <c r="F5" s="22">
        <v>115</v>
      </c>
      <c r="G5" s="23">
        <f t="shared" si="0"/>
        <v>0.95833333333333337</v>
      </c>
      <c r="H5" s="22">
        <v>104</v>
      </c>
      <c r="I5" s="23">
        <f t="shared" si="1"/>
        <v>0.94545454545454544</v>
      </c>
      <c r="J5" s="22">
        <v>93</v>
      </c>
      <c r="K5" s="23">
        <f t="shared" si="2"/>
        <v>0.42272727272727273</v>
      </c>
      <c r="L5" s="22">
        <v>65</v>
      </c>
      <c r="M5" s="23">
        <f t="shared" si="3"/>
        <v>0.65</v>
      </c>
      <c r="N5" s="22">
        <v>80</v>
      </c>
      <c r="O5" s="23">
        <f t="shared" si="4"/>
        <v>1</v>
      </c>
      <c r="P5" s="22">
        <v>55</v>
      </c>
      <c r="Q5" s="23">
        <f t="shared" si="5"/>
        <v>0.55000000000000004</v>
      </c>
      <c r="R5" s="24">
        <f t="shared" si="6"/>
        <v>4.5265151515151514</v>
      </c>
      <c r="S5" s="25">
        <v>2</v>
      </c>
    </row>
    <row r="6" spans="1:19" x14ac:dyDescent="0.2">
      <c r="A6" s="19">
        <v>18</v>
      </c>
      <c r="B6" s="20" t="s">
        <v>37</v>
      </c>
      <c r="C6" s="20" t="s">
        <v>38</v>
      </c>
      <c r="D6" s="21"/>
      <c r="E6" s="21"/>
      <c r="F6" s="22">
        <v>107</v>
      </c>
      <c r="G6" s="23">
        <f t="shared" si="0"/>
        <v>0.89166666666666672</v>
      </c>
      <c r="H6" s="22">
        <v>92</v>
      </c>
      <c r="I6" s="23">
        <f t="shared" si="1"/>
        <v>0.83636363636363631</v>
      </c>
      <c r="J6" s="22">
        <v>109</v>
      </c>
      <c r="K6" s="23">
        <f t="shared" si="2"/>
        <v>0.49545454545454548</v>
      </c>
      <c r="L6" s="22">
        <v>35</v>
      </c>
      <c r="M6" s="23">
        <f t="shared" si="3"/>
        <v>0.35</v>
      </c>
      <c r="N6" s="22">
        <v>55</v>
      </c>
      <c r="O6" s="23">
        <f t="shared" si="4"/>
        <v>0.6875</v>
      </c>
      <c r="P6" s="22">
        <v>60</v>
      </c>
      <c r="Q6" s="23">
        <f t="shared" si="5"/>
        <v>0.6</v>
      </c>
      <c r="R6" s="24">
        <f t="shared" si="6"/>
        <v>3.8609848484848488</v>
      </c>
      <c r="S6" s="25">
        <v>3</v>
      </c>
    </row>
    <row r="7" spans="1:19" x14ac:dyDescent="0.2">
      <c r="A7" s="19">
        <v>16</v>
      </c>
      <c r="B7" s="20" t="s">
        <v>34</v>
      </c>
      <c r="C7" s="20" t="s">
        <v>35</v>
      </c>
      <c r="D7" s="21"/>
      <c r="E7" s="21"/>
      <c r="F7" s="22">
        <v>104</v>
      </c>
      <c r="G7" s="23">
        <f t="shared" si="0"/>
        <v>0.8666666666666667</v>
      </c>
      <c r="H7" s="22">
        <v>68</v>
      </c>
      <c r="I7" s="23">
        <f t="shared" si="1"/>
        <v>0.61818181818181817</v>
      </c>
      <c r="J7" s="22">
        <v>102</v>
      </c>
      <c r="K7" s="23">
        <f t="shared" si="2"/>
        <v>0.46363636363636362</v>
      </c>
      <c r="L7" s="22">
        <v>41</v>
      </c>
      <c r="M7" s="23">
        <f t="shared" si="3"/>
        <v>0.41</v>
      </c>
      <c r="N7" s="22">
        <v>75</v>
      </c>
      <c r="O7" s="23">
        <f t="shared" si="4"/>
        <v>0.9375</v>
      </c>
      <c r="P7" s="22">
        <v>45</v>
      </c>
      <c r="Q7" s="23">
        <f t="shared" si="5"/>
        <v>0.45</v>
      </c>
      <c r="R7" s="24">
        <f t="shared" si="6"/>
        <v>3.7459848484848486</v>
      </c>
      <c r="S7" s="25">
        <v>4</v>
      </c>
    </row>
    <row r="8" spans="1:19" x14ac:dyDescent="0.2">
      <c r="A8" s="19">
        <v>3</v>
      </c>
      <c r="B8" s="20" t="s">
        <v>21</v>
      </c>
      <c r="C8" s="20" t="s">
        <v>46</v>
      </c>
      <c r="D8" s="21"/>
      <c r="E8" s="21"/>
      <c r="F8" s="22">
        <v>90</v>
      </c>
      <c r="G8" s="23">
        <f t="shared" si="0"/>
        <v>0.75</v>
      </c>
      <c r="H8" s="22">
        <v>62</v>
      </c>
      <c r="I8" s="23">
        <f t="shared" si="1"/>
        <v>0.5636363636363636</v>
      </c>
      <c r="J8" s="22">
        <v>50</v>
      </c>
      <c r="K8" s="23">
        <f t="shared" si="2"/>
        <v>0.22727272727272727</v>
      </c>
      <c r="L8" s="22">
        <v>77</v>
      </c>
      <c r="M8" s="23">
        <f t="shared" si="3"/>
        <v>0.77</v>
      </c>
      <c r="N8" s="22">
        <v>50</v>
      </c>
      <c r="O8" s="23">
        <f t="shared" si="4"/>
        <v>0.625</v>
      </c>
      <c r="P8" s="22">
        <v>55</v>
      </c>
      <c r="Q8" s="23">
        <f t="shared" si="5"/>
        <v>0.55000000000000004</v>
      </c>
      <c r="R8" s="24">
        <f t="shared" si="6"/>
        <v>3.4859090909090904</v>
      </c>
      <c r="S8" s="25">
        <v>5</v>
      </c>
    </row>
    <row r="9" spans="1:19" x14ac:dyDescent="0.2">
      <c r="A9" s="19">
        <v>2</v>
      </c>
      <c r="B9" s="20" t="s">
        <v>21</v>
      </c>
      <c r="C9" s="20" t="s">
        <v>25</v>
      </c>
      <c r="D9" s="21"/>
      <c r="E9" s="21"/>
      <c r="F9" s="22">
        <v>97</v>
      </c>
      <c r="G9" s="23">
        <f t="shared" si="0"/>
        <v>0.80833333333333335</v>
      </c>
      <c r="H9" s="22">
        <v>48</v>
      </c>
      <c r="I9" s="23">
        <f t="shared" si="1"/>
        <v>0.43636363636363634</v>
      </c>
      <c r="J9" s="22">
        <v>94</v>
      </c>
      <c r="K9" s="23">
        <f t="shared" si="2"/>
        <v>0.42727272727272725</v>
      </c>
      <c r="L9" s="22">
        <v>52</v>
      </c>
      <c r="M9" s="23">
        <f t="shared" si="3"/>
        <v>0.52</v>
      </c>
      <c r="N9" s="22">
        <v>60</v>
      </c>
      <c r="O9" s="23">
        <f t="shared" si="4"/>
        <v>0.75</v>
      </c>
      <c r="P9" s="22">
        <v>50</v>
      </c>
      <c r="Q9" s="23">
        <f t="shared" si="5"/>
        <v>0.5</v>
      </c>
      <c r="R9" s="24">
        <f t="shared" si="6"/>
        <v>3.4419696969696969</v>
      </c>
      <c r="S9" s="25">
        <v>6</v>
      </c>
    </row>
    <row r="10" spans="1:19" x14ac:dyDescent="0.2">
      <c r="A10" s="19">
        <v>6</v>
      </c>
      <c r="B10" s="20" t="s">
        <v>32</v>
      </c>
      <c r="C10" s="20" t="s">
        <v>33</v>
      </c>
      <c r="D10" s="21"/>
      <c r="E10" s="21"/>
      <c r="F10" s="22">
        <v>95</v>
      </c>
      <c r="G10" s="23">
        <f t="shared" si="0"/>
        <v>0.79166666666666663</v>
      </c>
      <c r="H10" s="22">
        <v>52</v>
      </c>
      <c r="I10" s="23">
        <f t="shared" si="1"/>
        <v>0.47272727272727272</v>
      </c>
      <c r="J10" s="22">
        <v>68</v>
      </c>
      <c r="K10" s="23">
        <f t="shared" si="2"/>
        <v>0.30909090909090908</v>
      </c>
      <c r="L10" s="22">
        <v>48</v>
      </c>
      <c r="M10" s="23">
        <f t="shared" si="3"/>
        <v>0.48</v>
      </c>
      <c r="N10" s="22">
        <v>70</v>
      </c>
      <c r="O10" s="23">
        <f t="shared" si="4"/>
        <v>0.875</v>
      </c>
      <c r="P10" s="22">
        <v>45</v>
      </c>
      <c r="Q10" s="23">
        <f t="shared" si="5"/>
        <v>0.45</v>
      </c>
      <c r="R10" s="24">
        <f t="shared" si="6"/>
        <v>3.3784848484848489</v>
      </c>
      <c r="S10" s="25">
        <v>7</v>
      </c>
    </row>
    <row r="11" spans="1:19" x14ac:dyDescent="0.2">
      <c r="A11" s="19">
        <v>15</v>
      </c>
      <c r="B11" s="20" t="s">
        <v>41</v>
      </c>
      <c r="C11" s="20" t="s">
        <v>42</v>
      </c>
      <c r="D11" s="21"/>
      <c r="E11" s="21"/>
      <c r="F11" s="22">
        <v>101</v>
      </c>
      <c r="G11" s="23">
        <f t="shared" si="0"/>
        <v>0.84166666666666667</v>
      </c>
      <c r="H11" s="22">
        <v>74</v>
      </c>
      <c r="I11" s="23">
        <f t="shared" si="1"/>
        <v>0.67272727272727273</v>
      </c>
      <c r="J11" s="22">
        <v>59</v>
      </c>
      <c r="K11" s="23">
        <f t="shared" si="2"/>
        <v>0.26818181818181819</v>
      </c>
      <c r="L11" s="22">
        <v>61</v>
      </c>
      <c r="M11" s="23">
        <f t="shared" si="3"/>
        <v>0.61</v>
      </c>
      <c r="N11" s="22">
        <v>45</v>
      </c>
      <c r="O11" s="23">
        <f t="shared" si="4"/>
        <v>0.5625</v>
      </c>
      <c r="P11" s="22">
        <v>25</v>
      </c>
      <c r="Q11" s="23">
        <f t="shared" si="5"/>
        <v>0.25</v>
      </c>
      <c r="R11" s="24">
        <f t="shared" si="6"/>
        <v>3.2050757575757576</v>
      </c>
      <c r="S11" s="25">
        <v>8</v>
      </c>
    </row>
    <row r="12" spans="1:19" x14ac:dyDescent="0.2">
      <c r="A12" s="19">
        <v>28</v>
      </c>
      <c r="B12" s="20" t="s">
        <v>48</v>
      </c>
      <c r="C12" s="20" t="s">
        <v>49</v>
      </c>
      <c r="D12" s="21"/>
      <c r="E12" s="21"/>
      <c r="F12" s="22">
        <v>96</v>
      </c>
      <c r="G12" s="23">
        <f t="shared" si="0"/>
        <v>0.8</v>
      </c>
      <c r="H12" s="22">
        <v>56</v>
      </c>
      <c r="I12" s="23">
        <f t="shared" si="1"/>
        <v>0.50909090909090904</v>
      </c>
      <c r="J12" s="22">
        <v>87</v>
      </c>
      <c r="K12" s="23">
        <f t="shared" si="2"/>
        <v>0.39545454545454545</v>
      </c>
      <c r="L12" s="22">
        <v>21</v>
      </c>
      <c r="M12" s="23">
        <f t="shared" si="3"/>
        <v>0.21</v>
      </c>
      <c r="N12" s="22">
        <v>40</v>
      </c>
      <c r="O12" s="23">
        <f t="shared" si="4"/>
        <v>0.5</v>
      </c>
      <c r="P12" s="22">
        <v>50</v>
      </c>
      <c r="Q12" s="23">
        <f t="shared" si="5"/>
        <v>0.5</v>
      </c>
      <c r="R12" s="24">
        <f t="shared" si="6"/>
        <v>2.9145454545454546</v>
      </c>
      <c r="S12" s="25">
        <v>9</v>
      </c>
    </row>
    <row r="13" spans="1:19" x14ac:dyDescent="0.2">
      <c r="A13" s="19">
        <v>4</v>
      </c>
      <c r="B13" s="20" t="s">
        <v>21</v>
      </c>
      <c r="C13" s="20" t="s">
        <v>50</v>
      </c>
      <c r="D13" s="21"/>
      <c r="E13" s="21"/>
      <c r="F13" s="22">
        <v>88</v>
      </c>
      <c r="G13" s="23">
        <f t="shared" si="0"/>
        <v>0.73333333333333328</v>
      </c>
      <c r="H13" s="22">
        <v>47</v>
      </c>
      <c r="I13" s="23">
        <f t="shared" si="1"/>
        <v>0.42727272727272725</v>
      </c>
      <c r="J13" s="22">
        <v>41</v>
      </c>
      <c r="K13" s="23">
        <f t="shared" si="2"/>
        <v>0.18636363636363637</v>
      </c>
      <c r="L13" s="22">
        <v>53</v>
      </c>
      <c r="M13" s="23">
        <f t="shared" si="3"/>
        <v>0.53</v>
      </c>
      <c r="N13" s="22">
        <v>50</v>
      </c>
      <c r="O13" s="23">
        <f t="shared" si="4"/>
        <v>0.625</v>
      </c>
      <c r="P13" s="22">
        <v>20</v>
      </c>
      <c r="Q13" s="23">
        <f t="shared" si="5"/>
        <v>0.2</v>
      </c>
      <c r="R13" s="24">
        <f t="shared" si="6"/>
        <v>2.7019696969696971</v>
      </c>
      <c r="S13" s="25">
        <v>10</v>
      </c>
    </row>
    <row r="14" spans="1:19" x14ac:dyDescent="0.2">
      <c r="A14" s="19">
        <v>13</v>
      </c>
      <c r="B14" s="20" t="s">
        <v>39</v>
      </c>
      <c r="C14" s="20" t="s">
        <v>40</v>
      </c>
      <c r="D14" s="21"/>
      <c r="E14" s="21"/>
      <c r="F14" s="22">
        <v>77</v>
      </c>
      <c r="G14" s="23">
        <f t="shared" si="0"/>
        <v>0.64166666666666672</v>
      </c>
      <c r="H14" s="22">
        <v>2</v>
      </c>
      <c r="I14" s="23">
        <f t="shared" si="1"/>
        <v>1.8181818181818181E-2</v>
      </c>
      <c r="J14" s="22">
        <v>51</v>
      </c>
      <c r="K14" s="23">
        <f t="shared" si="2"/>
        <v>0.23181818181818181</v>
      </c>
      <c r="L14" s="22">
        <v>38</v>
      </c>
      <c r="M14" s="23">
        <f t="shared" si="3"/>
        <v>0.38</v>
      </c>
      <c r="N14" s="22">
        <v>20</v>
      </c>
      <c r="O14" s="23">
        <f t="shared" si="4"/>
        <v>0.25</v>
      </c>
      <c r="P14" s="22">
        <v>50</v>
      </c>
      <c r="Q14" s="23">
        <f t="shared" si="5"/>
        <v>0.5</v>
      </c>
      <c r="R14" s="24">
        <f t="shared" si="6"/>
        <v>2.0216666666666665</v>
      </c>
      <c r="S14" s="25">
        <v>11</v>
      </c>
    </row>
    <row r="15" spans="1:19" x14ac:dyDescent="0.2">
      <c r="A15" s="19"/>
      <c r="B15" s="20"/>
      <c r="C15" s="20"/>
      <c r="D15" s="21"/>
      <c r="E15" s="21"/>
      <c r="F15" s="22"/>
      <c r="G15" s="23"/>
      <c r="H15" s="22"/>
      <c r="I15" s="23"/>
      <c r="J15" s="22"/>
      <c r="K15" s="23"/>
      <c r="L15" s="22"/>
      <c r="M15" s="23"/>
      <c r="N15" s="22"/>
      <c r="O15" s="23"/>
      <c r="P15" s="22"/>
      <c r="Q15" s="23"/>
      <c r="R15" s="24"/>
      <c r="S15" s="25"/>
    </row>
    <row r="16" spans="1:19" x14ac:dyDescent="0.2">
      <c r="A16" s="19"/>
      <c r="B16" s="20"/>
      <c r="C16" s="20"/>
      <c r="D16" s="21"/>
      <c r="E16" s="21"/>
      <c r="F16" s="22"/>
      <c r="G16" s="23"/>
      <c r="H16" s="22"/>
      <c r="I16" s="23"/>
      <c r="J16" s="22"/>
      <c r="K16" s="23"/>
      <c r="L16" s="22"/>
      <c r="M16" s="23"/>
      <c r="N16" s="22"/>
      <c r="O16" s="23"/>
      <c r="P16" s="22"/>
      <c r="Q16" s="23"/>
      <c r="R16" s="24"/>
      <c r="S16" s="25"/>
    </row>
    <row r="17" spans="1:19" ht="15.75" x14ac:dyDescent="0.2">
      <c r="A17" s="19"/>
      <c r="B17" s="20"/>
      <c r="C17" s="20"/>
      <c r="D17" s="21"/>
      <c r="E17" s="21"/>
      <c r="F17" s="44" t="s">
        <v>102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24"/>
      <c r="S17" s="25"/>
    </row>
    <row r="18" spans="1:19" x14ac:dyDescent="0.2">
      <c r="A18" s="12" t="s">
        <v>95</v>
      </c>
      <c r="B18" s="13" t="s">
        <v>18</v>
      </c>
      <c r="C18" s="13" t="s">
        <v>19</v>
      </c>
      <c r="D18" s="14" t="s">
        <v>96</v>
      </c>
      <c r="E18" s="14" t="s">
        <v>97</v>
      </c>
      <c r="F18" s="15" t="s">
        <v>98</v>
      </c>
      <c r="G18" s="15" t="s">
        <v>20</v>
      </c>
      <c r="H18" s="16" t="s">
        <v>98</v>
      </c>
      <c r="I18" s="16" t="s">
        <v>20</v>
      </c>
      <c r="J18" s="15" t="s">
        <v>98</v>
      </c>
      <c r="K18" s="15" t="s">
        <v>20</v>
      </c>
      <c r="L18" s="16" t="s">
        <v>98</v>
      </c>
      <c r="M18" s="16" t="s">
        <v>20</v>
      </c>
      <c r="N18" s="15" t="s">
        <v>98</v>
      </c>
      <c r="O18" s="15" t="s">
        <v>20</v>
      </c>
      <c r="P18" s="16" t="s">
        <v>98</v>
      </c>
      <c r="Q18" s="16" t="s">
        <v>20</v>
      </c>
      <c r="R18" s="17" t="s">
        <v>20</v>
      </c>
      <c r="S18" s="18" t="s">
        <v>99</v>
      </c>
    </row>
    <row r="19" spans="1:19" ht="15" customHeight="1" x14ac:dyDescent="0.2">
      <c r="A19" s="19">
        <v>12</v>
      </c>
      <c r="B19" s="20" t="s">
        <v>21</v>
      </c>
      <c r="C19" s="20" t="s">
        <v>25</v>
      </c>
      <c r="D19" s="20"/>
      <c r="E19" s="20"/>
      <c r="F19" s="22">
        <v>106</v>
      </c>
      <c r="G19" s="23">
        <f t="shared" ref="G19:G31" si="7">(F19/120)</f>
        <v>0.8833333333333333</v>
      </c>
      <c r="H19" s="22">
        <v>72</v>
      </c>
      <c r="I19" s="23">
        <f t="shared" ref="I19:I31" si="8">(H19/110)</f>
        <v>0.65454545454545454</v>
      </c>
      <c r="J19" s="22">
        <v>131</v>
      </c>
      <c r="K19" s="23">
        <f t="shared" ref="K19:K31" si="9">(J19/220)</f>
        <v>0.59545454545454546</v>
      </c>
      <c r="L19" s="22">
        <v>64</v>
      </c>
      <c r="M19" s="23">
        <f t="shared" ref="M19:M31" si="10">(L19/100)</f>
        <v>0.64</v>
      </c>
      <c r="N19" s="22">
        <v>70</v>
      </c>
      <c r="O19" s="23">
        <f t="shared" ref="O19:O31" si="11">(N19/80)</f>
        <v>0.875</v>
      </c>
      <c r="P19" s="22">
        <v>160</v>
      </c>
      <c r="Q19" s="23">
        <f t="shared" ref="Q19:Q31" si="12">(P19/250)</f>
        <v>0.64</v>
      </c>
      <c r="R19" s="24">
        <f t="shared" ref="R19:R31" si="13">G19+I19+K19+M19+O19+Q19</f>
        <v>4.2883333333333331</v>
      </c>
      <c r="S19" s="25">
        <v>1</v>
      </c>
    </row>
    <row r="20" spans="1:19" ht="15" customHeight="1" x14ac:dyDescent="0.2">
      <c r="A20" s="19">
        <v>14</v>
      </c>
      <c r="B20" s="20" t="s">
        <v>34</v>
      </c>
      <c r="C20" s="20" t="s">
        <v>65</v>
      </c>
      <c r="D20" s="20"/>
      <c r="E20" s="20"/>
      <c r="F20" s="22">
        <v>105</v>
      </c>
      <c r="G20" s="23">
        <f t="shared" si="7"/>
        <v>0.875</v>
      </c>
      <c r="H20" s="22">
        <v>80</v>
      </c>
      <c r="I20" s="23">
        <f t="shared" si="8"/>
        <v>0.72727272727272729</v>
      </c>
      <c r="J20" s="22">
        <v>128</v>
      </c>
      <c r="K20" s="23">
        <f t="shared" si="9"/>
        <v>0.58181818181818179</v>
      </c>
      <c r="L20" s="22">
        <v>70</v>
      </c>
      <c r="M20" s="23">
        <f t="shared" si="10"/>
        <v>0.7</v>
      </c>
      <c r="N20" s="22">
        <v>65</v>
      </c>
      <c r="O20" s="23">
        <f t="shared" si="11"/>
        <v>0.8125</v>
      </c>
      <c r="P20" s="22">
        <v>120</v>
      </c>
      <c r="Q20" s="23">
        <f t="shared" si="12"/>
        <v>0.48</v>
      </c>
      <c r="R20" s="24">
        <f t="shared" si="13"/>
        <v>4.1765909090909084</v>
      </c>
      <c r="S20" s="25">
        <v>2</v>
      </c>
    </row>
    <row r="21" spans="1:19" ht="15" customHeight="1" x14ac:dyDescent="0.2">
      <c r="A21" s="19">
        <v>29</v>
      </c>
      <c r="B21" s="20" t="s">
        <v>21</v>
      </c>
      <c r="C21" s="20" t="s">
        <v>22</v>
      </c>
      <c r="D21" s="20"/>
      <c r="E21" s="20"/>
      <c r="F21" s="22">
        <v>112</v>
      </c>
      <c r="G21" s="23">
        <f t="shared" si="7"/>
        <v>0.93333333333333335</v>
      </c>
      <c r="H21" s="22">
        <v>75</v>
      </c>
      <c r="I21" s="23">
        <f t="shared" si="8"/>
        <v>0.68181818181818177</v>
      </c>
      <c r="J21" s="22">
        <v>98</v>
      </c>
      <c r="K21" s="23">
        <f t="shared" si="9"/>
        <v>0.44545454545454544</v>
      </c>
      <c r="L21" s="22">
        <v>61</v>
      </c>
      <c r="M21" s="23">
        <f t="shared" si="10"/>
        <v>0.61</v>
      </c>
      <c r="N21" s="22">
        <v>55</v>
      </c>
      <c r="O21" s="23">
        <f t="shared" si="11"/>
        <v>0.6875</v>
      </c>
      <c r="P21" s="22">
        <v>200</v>
      </c>
      <c r="Q21" s="23">
        <f t="shared" si="12"/>
        <v>0.8</v>
      </c>
      <c r="R21" s="24">
        <f t="shared" si="13"/>
        <v>4.1581060606060607</v>
      </c>
      <c r="S21" s="25">
        <v>3</v>
      </c>
    </row>
    <row r="22" spans="1:19" ht="15" customHeight="1" x14ac:dyDescent="0.2">
      <c r="A22" s="19">
        <v>11</v>
      </c>
      <c r="B22" s="20" t="s">
        <v>55</v>
      </c>
      <c r="C22" s="20" t="s">
        <v>56</v>
      </c>
      <c r="D22" s="20"/>
      <c r="E22" s="20"/>
      <c r="F22" s="22">
        <v>97</v>
      </c>
      <c r="G22" s="23">
        <f t="shared" si="7"/>
        <v>0.80833333333333335</v>
      </c>
      <c r="H22" s="22">
        <v>60</v>
      </c>
      <c r="I22" s="23">
        <f t="shared" si="8"/>
        <v>0.54545454545454541</v>
      </c>
      <c r="J22" s="22">
        <v>117</v>
      </c>
      <c r="K22" s="23">
        <f t="shared" si="9"/>
        <v>0.53181818181818186</v>
      </c>
      <c r="L22" s="22">
        <v>66</v>
      </c>
      <c r="M22" s="23">
        <f t="shared" si="10"/>
        <v>0.66</v>
      </c>
      <c r="N22" s="22">
        <v>70</v>
      </c>
      <c r="O22" s="23">
        <f t="shared" si="11"/>
        <v>0.875</v>
      </c>
      <c r="P22" s="22">
        <v>170</v>
      </c>
      <c r="Q22" s="23">
        <f t="shared" si="12"/>
        <v>0.68</v>
      </c>
      <c r="R22" s="24">
        <f t="shared" si="13"/>
        <v>4.1006060606060606</v>
      </c>
      <c r="S22" s="25">
        <v>4</v>
      </c>
    </row>
    <row r="23" spans="1:19" ht="15" customHeight="1" x14ac:dyDescent="0.2">
      <c r="A23" s="19">
        <v>27</v>
      </c>
      <c r="B23" s="20" t="s">
        <v>60</v>
      </c>
      <c r="C23" s="20" t="s">
        <v>61</v>
      </c>
      <c r="D23" s="21"/>
      <c r="E23" s="21"/>
      <c r="F23" s="22">
        <v>97</v>
      </c>
      <c r="G23" s="23">
        <f t="shared" si="7"/>
        <v>0.80833333333333335</v>
      </c>
      <c r="H23" s="22">
        <v>87</v>
      </c>
      <c r="I23" s="23">
        <f t="shared" si="8"/>
        <v>0.79090909090909089</v>
      </c>
      <c r="J23" s="22">
        <v>74</v>
      </c>
      <c r="K23" s="23">
        <f t="shared" si="9"/>
        <v>0.33636363636363636</v>
      </c>
      <c r="L23" s="22">
        <v>50</v>
      </c>
      <c r="M23" s="23">
        <f t="shared" si="10"/>
        <v>0.5</v>
      </c>
      <c r="N23" s="22">
        <v>65</v>
      </c>
      <c r="O23" s="23">
        <f t="shared" si="11"/>
        <v>0.8125</v>
      </c>
      <c r="P23" s="22">
        <v>170</v>
      </c>
      <c r="Q23" s="23">
        <f t="shared" si="12"/>
        <v>0.68</v>
      </c>
      <c r="R23" s="24">
        <f t="shared" si="13"/>
        <v>3.9281060606060607</v>
      </c>
      <c r="S23" s="25">
        <v>5</v>
      </c>
    </row>
    <row r="24" spans="1:19" ht="15" customHeight="1" x14ac:dyDescent="0.2">
      <c r="A24" s="19">
        <v>24</v>
      </c>
      <c r="B24" s="20" t="s">
        <v>30</v>
      </c>
      <c r="C24" s="20" t="s">
        <v>57</v>
      </c>
      <c r="D24" s="21"/>
      <c r="E24" s="21"/>
      <c r="F24" s="22">
        <v>102</v>
      </c>
      <c r="G24" s="23">
        <f t="shared" si="7"/>
        <v>0.85</v>
      </c>
      <c r="H24" s="22">
        <v>73</v>
      </c>
      <c r="I24" s="23">
        <f t="shared" si="8"/>
        <v>0.66363636363636369</v>
      </c>
      <c r="J24" s="22">
        <v>98</v>
      </c>
      <c r="K24" s="23">
        <f t="shared" si="9"/>
        <v>0.44545454545454544</v>
      </c>
      <c r="L24" s="22">
        <v>48</v>
      </c>
      <c r="M24" s="23">
        <f t="shared" si="10"/>
        <v>0.48</v>
      </c>
      <c r="N24" s="22">
        <v>80</v>
      </c>
      <c r="O24" s="23">
        <f t="shared" si="11"/>
        <v>1</v>
      </c>
      <c r="P24" s="22">
        <v>120</v>
      </c>
      <c r="Q24" s="23">
        <f t="shared" si="12"/>
        <v>0.48</v>
      </c>
      <c r="R24" s="24">
        <f t="shared" si="13"/>
        <v>3.919090909090909</v>
      </c>
      <c r="S24" s="25">
        <v>6</v>
      </c>
    </row>
    <row r="25" spans="1:19" ht="15" customHeight="1" x14ac:dyDescent="0.2">
      <c r="A25" s="19">
        <v>8</v>
      </c>
      <c r="B25" s="20" t="s">
        <v>37</v>
      </c>
      <c r="C25" s="20" t="s">
        <v>38</v>
      </c>
      <c r="D25" s="20"/>
      <c r="E25" s="20"/>
      <c r="F25" s="22">
        <v>93</v>
      </c>
      <c r="G25" s="23">
        <f t="shared" si="7"/>
        <v>0.77500000000000002</v>
      </c>
      <c r="H25" s="22">
        <v>69</v>
      </c>
      <c r="I25" s="23">
        <f t="shared" si="8"/>
        <v>0.62727272727272732</v>
      </c>
      <c r="J25" s="22">
        <v>134</v>
      </c>
      <c r="K25" s="23">
        <f t="shared" si="9"/>
        <v>0.60909090909090913</v>
      </c>
      <c r="L25" s="22">
        <v>32</v>
      </c>
      <c r="M25" s="23">
        <f t="shared" si="10"/>
        <v>0.32</v>
      </c>
      <c r="N25" s="22">
        <v>65</v>
      </c>
      <c r="O25" s="23">
        <f t="shared" si="11"/>
        <v>0.8125</v>
      </c>
      <c r="P25" s="22">
        <v>190</v>
      </c>
      <c r="Q25" s="23">
        <f t="shared" si="12"/>
        <v>0.76</v>
      </c>
      <c r="R25" s="24">
        <f t="shared" si="13"/>
        <v>3.9038636363636368</v>
      </c>
      <c r="S25" s="25">
        <v>7</v>
      </c>
    </row>
    <row r="26" spans="1:19" ht="15" customHeight="1" x14ac:dyDescent="0.2">
      <c r="A26" s="19">
        <v>5</v>
      </c>
      <c r="B26" s="20" t="s">
        <v>41</v>
      </c>
      <c r="C26" s="20" t="s">
        <v>42</v>
      </c>
      <c r="D26" s="20"/>
      <c r="E26" s="20"/>
      <c r="F26" s="22">
        <v>96</v>
      </c>
      <c r="G26" s="23">
        <f t="shared" si="7"/>
        <v>0.8</v>
      </c>
      <c r="H26" s="22">
        <v>54</v>
      </c>
      <c r="I26" s="23">
        <f t="shared" si="8"/>
        <v>0.49090909090909091</v>
      </c>
      <c r="J26" s="22">
        <v>80</v>
      </c>
      <c r="K26" s="23">
        <f t="shared" si="9"/>
        <v>0.36363636363636365</v>
      </c>
      <c r="L26" s="22">
        <v>66</v>
      </c>
      <c r="M26" s="23">
        <f t="shared" si="10"/>
        <v>0.66</v>
      </c>
      <c r="N26" s="22">
        <v>67</v>
      </c>
      <c r="O26" s="23">
        <f t="shared" si="11"/>
        <v>0.83750000000000002</v>
      </c>
      <c r="P26" s="22">
        <v>180</v>
      </c>
      <c r="Q26" s="23">
        <f t="shared" si="12"/>
        <v>0.72</v>
      </c>
      <c r="R26" s="24">
        <f t="shared" si="13"/>
        <v>3.8720454545454546</v>
      </c>
      <c r="S26" s="25">
        <v>8</v>
      </c>
    </row>
    <row r="27" spans="1:19" ht="15" customHeight="1" x14ac:dyDescent="0.2">
      <c r="A27" s="19">
        <v>26</v>
      </c>
      <c r="B27" s="20" t="s">
        <v>34</v>
      </c>
      <c r="C27" s="20" t="s">
        <v>35</v>
      </c>
      <c r="D27" s="20"/>
      <c r="E27" s="20"/>
      <c r="F27" s="22">
        <v>101</v>
      </c>
      <c r="G27" s="23">
        <f t="shared" si="7"/>
        <v>0.84166666666666667</v>
      </c>
      <c r="H27" s="22">
        <v>93</v>
      </c>
      <c r="I27" s="23">
        <f t="shared" si="8"/>
        <v>0.84545454545454546</v>
      </c>
      <c r="J27" s="22">
        <v>69</v>
      </c>
      <c r="K27" s="23">
        <f t="shared" si="9"/>
        <v>0.31363636363636366</v>
      </c>
      <c r="L27" s="22">
        <v>51</v>
      </c>
      <c r="M27" s="23">
        <f t="shared" si="10"/>
        <v>0.51</v>
      </c>
      <c r="N27" s="22">
        <v>60</v>
      </c>
      <c r="O27" s="23">
        <f t="shared" si="11"/>
        <v>0.75</v>
      </c>
      <c r="P27" s="22">
        <v>130</v>
      </c>
      <c r="Q27" s="23">
        <f t="shared" si="12"/>
        <v>0.52</v>
      </c>
      <c r="R27" s="24">
        <f t="shared" si="13"/>
        <v>3.7807575757575758</v>
      </c>
      <c r="S27" s="25">
        <v>9</v>
      </c>
    </row>
    <row r="28" spans="1:19" ht="15" customHeight="1" x14ac:dyDescent="0.2">
      <c r="A28" s="19">
        <v>7</v>
      </c>
      <c r="B28" s="20" t="s">
        <v>109</v>
      </c>
      <c r="C28" s="20" t="s">
        <v>59</v>
      </c>
      <c r="D28" s="20"/>
      <c r="E28" s="20"/>
      <c r="F28" s="22">
        <v>91</v>
      </c>
      <c r="G28" s="23">
        <f t="shared" si="7"/>
        <v>0.7583333333333333</v>
      </c>
      <c r="H28" s="22">
        <v>78</v>
      </c>
      <c r="I28" s="23">
        <f t="shared" si="8"/>
        <v>0.70909090909090911</v>
      </c>
      <c r="J28" s="22">
        <v>68</v>
      </c>
      <c r="K28" s="23">
        <f t="shared" si="9"/>
        <v>0.30909090909090908</v>
      </c>
      <c r="L28" s="22">
        <v>66</v>
      </c>
      <c r="M28" s="23">
        <f t="shared" si="10"/>
        <v>0.66</v>
      </c>
      <c r="N28" s="22">
        <v>65</v>
      </c>
      <c r="O28" s="23">
        <f t="shared" si="11"/>
        <v>0.8125</v>
      </c>
      <c r="P28" s="22">
        <v>120</v>
      </c>
      <c r="Q28" s="23">
        <f t="shared" si="12"/>
        <v>0.48</v>
      </c>
      <c r="R28" s="24">
        <f t="shared" si="13"/>
        <v>3.7290151515151515</v>
      </c>
      <c r="S28" s="25">
        <v>10</v>
      </c>
    </row>
    <row r="29" spans="1:19" ht="15" customHeight="1" x14ac:dyDescent="0.2">
      <c r="A29" s="19">
        <v>25</v>
      </c>
      <c r="B29" s="20" t="s">
        <v>21</v>
      </c>
      <c r="C29" s="20" t="s">
        <v>70</v>
      </c>
      <c r="D29" s="20"/>
      <c r="E29" s="20"/>
      <c r="F29" s="22">
        <v>100</v>
      </c>
      <c r="G29" s="23">
        <f t="shared" si="7"/>
        <v>0.83333333333333337</v>
      </c>
      <c r="H29" s="22">
        <v>59</v>
      </c>
      <c r="I29" s="23">
        <f t="shared" si="8"/>
        <v>0.53636363636363638</v>
      </c>
      <c r="J29" s="22">
        <v>35</v>
      </c>
      <c r="K29" s="23">
        <f t="shared" si="9"/>
        <v>0.15909090909090909</v>
      </c>
      <c r="L29" s="22">
        <v>44</v>
      </c>
      <c r="M29" s="23">
        <f t="shared" si="10"/>
        <v>0.44</v>
      </c>
      <c r="N29" s="22">
        <v>45</v>
      </c>
      <c r="O29" s="23">
        <f t="shared" si="11"/>
        <v>0.5625</v>
      </c>
      <c r="P29" s="22">
        <v>140</v>
      </c>
      <c r="Q29" s="23">
        <f t="shared" si="12"/>
        <v>0.56000000000000005</v>
      </c>
      <c r="R29" s="24">
        <f t="shared" si="13"/>
        <v>3.0912878787878788</v>
      </c>
      <c r="S29" s="25">
        <v>11</v>
      </c>
    </row>
    <row r="30" spans="1:19" ht="15" customHeight="1" x14ac:dyDescent="0.2">
      <c r="A30" s="19">
        <v>23</v>
      </c>
      <c r="B30" s="20" t="s">
        <v>26</v>
      </c>
      <c r="C30" s="20" t="s">
        <v>74</v>
      </c>
      <c r="D30" s="21"/>
      <c r="E30" s="21"/>
      <c r="F30" s="22">
        <v>99</v>
      </c>
      <c r="G30" s="23">
        <f t="shared" si="7"/>
        <v>0.82499999999999996</v>
      </c>
      <c r="H30" s="22">
        <v>28</v>
      </c>
      <c r="I30" s="23">
        <f t="shared" si="8"/>
        <v>0.25454545454545452</v>
      </c>
      <c r="J30" s="22">
        <v>91</v>
      </c>
      <c r="K30" s="23">
        <f t="shared" si="9"/>
        <v>0.41363636363636364</v>
      </c>
      <c r="L30" s="22">
        <v>4</v>
      </c>
      <c r="M30" s="23">
        <f t="shared" si="10"/>
        <v>0.04</v>
      </c>
      <c r="N30" s="22">
        <v>40</v>
      </c>
      <c r="O30" s="23">
        <f t="shared" si="11"/>
        <v>0.5</v>
      </c>
      <c r="P30" s="22">
        <v>120</v>
      </c>
      <c r="Q30" s="23">
        <f t="shared" si="12"/>
        <v>0.48</v>
      </c>
      <c r="R30" s="24">
        <f t="shared" si="13"/>
        <v>2.5131818181818182</v>
      </c>
      <c r="S30" s="25">
        <v>12</v>
      </c>
    </row>
    <row r="31" spans="1:19" ht="15" customHeight="1" x14ac:dyDescent="0.2">
      <c r="A31" s="31">
        <v>22</v>
      </c>
      <c r="B31" s="20" t="s">
        <v>55</v>
      </c>
      <c r="C31" s="20" t="s">
        <v>75</v>
      </c>
      <c r="D31" s="21"/>
      <c r="E31" s="21"/>
      <c r="F31" s="22">
        <v>60</v>
      </c>
      <c r="G31" s="23">
        <f t="shared" si="7"/>
        <v>0.5</v>
      </c>
      <c r="H31" s="22">
        <v>19</v>
      </c>
      <c r="I31" s="23">
        <f t="shared" si="8"/>
        <v>0.17272727272727273</v>
      </c>
      <c r="J31" s="22">
        <v>0</v>
      </c>
      <c r="K31" s="23">
        <f t="shared" si="9"/>
        <v>0</v>
      </c>
      <c r="L31" s="22">
        <v>48</v>
      </c>
      <c r="M31" s="23">
        <f t="shared" si="10"/>
        <v>0.48</v>
      </c>
      <c r="N31" s="22">
        <v>40</v>
      </c>
      <c r="O31" s="23">
        <f t="shared" si="11"/>
        <v>0.5</v>
      </c>
      <c r="P31" s="22">
        <v>27</v>
      </c>
      <c r="Q31" s="23">
        <f t="shared" si="12"/>
        <v>0.108</v>
      </c>
      <c r="R31" s="24">
        <f t="shared" si="13"/>
        <v>1.7607272727272729</v>
      </c>
      <c r="S31" s="32">
        <v>13</v>
      </c>
    </row>
    <row r="32" spans="1:19" ht="15" customHeight="1" x14ac:dyDescent="0.2">
      <c r="A32" s="33"/>
      <c r="D32" s="28"/>
      <c r="E32" s="28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4"/>
      <c r="S32" s="35"/>
    </row>
    <row r="34" spans="1:20" ht="15.75" x14ac:dyDescent="0.2">
      <c r="A34" s="19"/>
      <c r="B34" s="20"/>
      <c r="C34" s="20"/>
      <c r="D34" s="21"/>
      <c r="E34" s="21"/>
      <c r="F34" s="44" t="s">
        <v>105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24"/>
      <c r="S34" s="25"/>
    </row>
    <row r="35" spans="1:20" x14ac:dyDescent="0.2">
      <c r="A35" s="12" t="s">
        <v>95</v>
      </c>
      <c r="B35" s="13" t="s">
        <v>18</v>
      </c>
      <c r="C35" s="13" t="s">
        <v>19</v>
      </c>
      <c r="D35" s="14" t="s">
        <v>96</v>
      </c>
      <c r="E35" s="14" t="s">
        <v>97</v>
      </c>
      <c r="F35" s="15" t="s">
        <v>98</v>
      </c>
      <c r="G35" s="15" t="s">
        <v>20</v>
      </c>
      <c r="H35" s="16" t="s">
        <v>98</v>
      </c>
      <c r="I35" s="16" t="s">
        <v>20</v>
      </c>
      <c r="J35" s="15" t="s">
        <v>98</v>
      </c>
      <c r="K35" s="15" t="s">
        <v>20</v>
      </c>
      <c r="L35" s="16" t="s">
        <v>98</v>
      </c>
      <c r="M35" s="16" t="s">
        <v>20</v>
      </c>
      <c r="N35" s="15" t="s">
        <v>98</v>
      </c>
      <c r="O35" s="15" t="s">
        <v>20</v>
      </c>
      <c r="P35" s="16" t="s">
        <v>98</v>
      </c>
      <c r="Q35" s="16" t="s">
        <v>20</v>
      </c>
      <c r="R35" s="17" t="s">
        <v>20</v>
      </c>
      <c r="S35" s="18" t="s">
        <v>99</v>
      </c>
    </row>
    <row r="36" spans="1:20" x14ac:dyDescent="0.2">
      <c r="A36" s="19">
        <v>1</v>
      </c>
      <c r="B36" s="20" t="s">
        <v>81</v>
      </c>
      <c r="C36" s="20" t="s">
        <v>82</v>
      </c>
      <c r="D36" s="21"/>
      <c r="E36" s="21"/>
      <c r="F36" s="22">
        <v>101</v>
      </c>
      <c r="G36" s="23">
        <f t="shared" ref="G36:G45" si="14">(F36/120)</f>
        <v>0.84166666666666667</v>
      </c>
      <c r="H36" s="22">
        <v>86</v>
      </c>
      <c r="I36" s="23">
        <f t="shared" ref="I36:I45" si="15">(H36/110)</f>
        <v>0.78181818181818186</v>
      </c>
      <c r="J36" s="22">
        <v>94</v>
      </c>
      <c r="K36" s="23">
        <f t="shared" ref="K36:K45" si="16">(J36/220)</f>
        <v>0.42727272727272725</v>
      </c>
      <c r="L36" s="22">
        <v>85</v>
      </c>
      <c r="M36" s="23">
        <f t="shared" ref="M36:M45" si="17">(L36/100)</f>
        <v>0.85</v>
      </c>
      <c r="N36" s="22">
        <v>70</v>
      </c>
      <c r="O36" s="23">
        <f t="shared" ref="O36:O45" si="18">(N36/80)</f>
        <v>0.875</v>
      </c>
      <c r="P36" s="22">
        <v>50</v>
      </c>
      <c r="Q36" s="23">
        <f t="shared" ref="Q36:Q45" si="19">(P36/100)</f>
        <v>0.5</v>
      </c>
      <c r="R36" s="24">
        <f t="shared" ref="R36:R45" si="20">G36+I36+K36+M36+O36+Q36</f>
        <v>4.2757575757575754</v>
      </c>
      <c r="S36" s="25">
        <v>1</v>
      </c>
      <c r="T36" t="s">
        <v>107</v>
      </c>
    </row>
    <row r="37" spans="1:20" x14ac:dyDescent="0.2">
      <c r="A37" s="19">
        <v>19</v>
      </c>
      <c r="B37" s="20" t="s">
        <v>76</v>
      </c>
      <c r="C37" s="20" t="s">
        <v>22</v>
      </c>
      <c r="D37" s="21"/>
      <c r="E37" s="21"/>
      <c r="F37" s="22">
        <v>103</v>
      </c>
      <c r="G37" s="23">
        <f t="shared" si="14"/>
        <v>0.85833333333333328</v>
      </c>
      <c r="H37" s="22">
        <v>80</v>
      </c>
      <c r="I37" s="23">
        <f t="shared" si="15"/>
        <v>0.72727272727272729</v>
      </c>
      <c r="J37" s="22">
        <v>103</v>
      </c>
      <c r="K37" s="23">
        <f t="shared" si="16"/>
        <v>0.4681818181818182</v>
      </c>
      <c r="L37" s="22">
        <v>88</v>
      </c>
      <c r="M37" s="23">
        <f t="shared" si="17"/>
        <v>0.88</v>
      </c>
      <c r="N37" s="22">
        <v>47</v>
      </c>
      <c r="O37" s="23">
        <f t="shared" si="18"/>
        <v>0.58750000000000002</v>
      </c>
      <c r="P37" s="22">
        <v>40</v>
      </c>
      <c r="Q37" s="23">
        <f t="shared" si="19"/>
        <v>0.4</v>
      </c>
      <c r="R37" s="24">
        <f t="shared" si="20"/>
        <v>3.9212878787878784</v>
      </c>
      <c r="S37" s="25">
        <v>2</v>
      </c>
      <c r="T37" t="s">
        <v>107</v>
      </c>
    </row>
    <row r="38" spans="1:20" x14ac:dyDescent="0.2">
      <c r="A38" s="19">
        <v>17</v>
      </c>
      <c r="B38" s="20" t="s">
        <v>52</v>
      </c>
      <c r="C38" s="20" t="s">
        <v>61</v>
      </c>
      <c r="D38" s="21"/>
      <c r="E38" s="21"/>
      <c r="F38" s="22">
        <v>103</v>
      </c>
      <c r="G38" s="23">
        <f t="shared" si="14"/>
        <v>0.85833333333333328</v>
      </c>
      <c r="H38" s="22">
        <v>39</v>
      </c>
      <c r="I38" s="23">
        <f t="shared" si="15"/>
        <v>0.35454545454545455</v>
      </c>
      <c r="J38" s="22">
        <v>49</v>
      </c>
      <c r="K38" s="23">
        <f t="shared" si="16"/>
        <v>0.22272727272727272</v>
      </c>
      <c r="L38" s="22">
        <v>79</v>
      </c>
      <c r="M38" s="23">
        <f t="shared" si="17"/>
        <v>0.79</v>
      </c>
      <c r="N38" s="22">
        <v>44</v>
      </c>
      <c r="O38" s="23">
        <f t="shared" si="18"/>
        <v>0.55000000000000004</v>
      </c>
      <c r="P38" s="22">
        <v>65</v>
      </c>
      <c r="Q38" s="23">
        <f t="shared" si="19"/>
        <v>0.65</v>
      </c>
      <c r="R38" s="24">
        <f t="shared" si="20"/>
        <v>3.4256060606060603</v>
      </c>
      <c r="S38" s="25">
        <v>3</v>
      </c>
      <c r="T38" t="s">
        <v>107</v>
      </c>
    </row>
    <row r="39" spans="1:20" x14ac:dyDescent="0.2">
      <c r="A39" s="19">
        <v>10</v>
      </c>
      <c r="B39" s="20" t="s">
        <v>83</v>
      </c>
      <c r="C39" s="20" t="s">
        <v>84</v>
      </c>
      <c r="D39" s="21"/>
      <c r="E39" s="21"/>
      <c r="F39" s="22">
        <v>77</v>
      </c>
      <c r="G39" s="23">
        <f t="shared" si="14"/>
        <v>0.64166666666666672</v>
      </c>
      <c r="H39" s="22">
        <v>39</v>
      </c>
      <c r="I39" s="23">
        <f t="shared" si="15"/>
        <v>0.35454545454545455</v>
      </c>
      <c r="J39" s="22">
        <v>35</v>
      </c>
      <c r="K39" s="23">
        <f t="shared" si="16"/>
        <v>0.15909090909090909</v>
      </c>
      <c r="L39" s="22">
        <v>84</v>
      </c>
      <c r="M39" s="23">
        <f t="shared" si="17"/>
        <v>0.84</v>
      </c>
      <c r="N39" s="22">
        <v>61</v>
      </c>
      <c r="O39" s="23">
        <f t="shared" si="18"/>
        <v>0.76249999999999996</v>
      </c>
      <c r="P39" s="22">
        <v>45</v>
      </c>
      <c r="Q39" s="23">
        <f t="shared" si="19"/>
        <v>0.45</v>
      </c>
      <c r="R39" s="24">
        <f t="shared" si="20"/>
        <v>3.2078030303030305</v>
      </c>
      <c r="S39" s="25">
        <v>4</v>
      </c>
      <c r="T39" t="s">
        <v>107</v>
      </c>
    </row>
    <row r="40" spans="1:20" x14ac:dyDescent="0.2">
      <c r="A40" s="19">
        <v>21</v>
      </c>
      <c r="B40" s="20" t="s">
        <v>21</v>
      </c>
      <c r="C40" s="20" t="s">
        <v>80</v>
      </c>
      <c r="D40" s="21"/>
      <c r="E40" s="21"/>
      <c r="F40" s="22">
        <v>106</v>
      </c>
      <c r="G40" s="23">
        <f t="shared" si="14"/>
        <v>0.8833333333333333</v>
      </c>
      <c r="H40" s="22">
        <v>57</v>
      </c>
      <c r="I40" s="23">
        <f t="shared" si="15"/>
        <v>0.51818181818181819</v>
      </c>
      <c r="J40" s="22">
        <v>35</v>
      </c>
      <c r="K40" s="23">
        <f t="shared" si="16"/>
        <v>0.15909090909090909</v>
      </c>
      <c r="L40" s="22">
        <v>73</v>
      </c>
      <c r="M40" s="23">
        <f t="shared" si="17"/>
        <v>0.73</v>
      </c>
      <c r="N40" s="22">
        <v>40</v>
      </c>
      <c r="O40" s="23">
        <f t="shared" si="18"/>
        <v>0.5</v>
      </c>
      <c r="P40" s="22">
        <v>20</v>
      </c>
      <c r="Q40" s="23">
        <f t="shared" si="19"/>
        <v>0.2</v>
      </c>
      <c r="R40" s="24">
        <f t="shared" si="20"/>
        <v>2.9906060606060607</v>
      </c>
      <c r="S40" s="25">
        <v>5</v>
      </c>
      <c r="T40" t="s">
        <v>107</v>
      </c>
    </row>
    <row r="41" spans="1:20" x14ac:dyDescent="0.2">
      <c r="A41" s="19">
        <v>30</v>
      </c>
      <c r="B41" s="20" t="s">
        <v>23</v>
      </c>
      <c r="C41" s="20" t="s">
        <v>79</v>
      </c>
      <c r="D41" s="21"/>
      <c r="E41" s="21"/>
      <c r="F41" s="22">
        <v>97</v>
      </c>
      <c r="G41" s="23">
        <f t="shared" si="14"/>
        <v>0.80833333333333335</v>
      </c>
      <c r="H41" s="22">
        <v>34</v>
      </c>
      <c r="I41" s="23">
        <f t="shared" si="15"/>
        <v>0.30909090909090908</v>
      </c>
      <c r="J41" s="22">
        <v>36</v>
      </c>
      <c r="K41" s="23">
        <f t="shared" si="16"/>
        <v>0.16363636363636364</v>
      </c>
      <c r="L41" s="22">
        <v>88</v>
      </c>
      <c r="M41" s="23">
        <f t="shared" si="17"/>
        <v>0.88</v>
      </c>
      <c r="N41" s="22">
        <v>50</v>
      </c>
      <c r="O41" s="23">
        <f t="shared" si="18"/>
        <v>0.625</v>
      </c>
      <c r="P41" s="22">
        <v>15</v>
      </c>
      <c r="Q41" s="23">
        <f t="shared" si="19"/>
        <v>0.15</v>
      </c>
      <c r="R41" s="24">
        <f t="shared" si="20"/>
        <v>2.936060606060606</v>
      </c>
      <c r="S41" s="25">
        <v>6</v>
      </c>
      <c r="T41" t="s">
        <v>107</v>
      </c>
    </row>
    <row r="42" spans="1:20" x14ac:dyDescent="0.2">
      <c r="A42" s="19"/>
      <c r="B42" s="20"/>
      <c r="C42" s="20"/>
      <c r="D42" s="21"/>
      <c r="E42" s="21"/>
      <c r="F42" s="22"/>
      <c r="G42" s="23">
        <f t="shared" si="14"/>
        <v>0</v>
      </c>
      <c r="H42" s="22"/>
      <c r="I42" s="23">
        <f t="shared" si="15"/>
        <v>0</v>
      </c>
      <c r="J42" s="22"/>
      <c r="K42" s="23">
        <f t="shared" si="16"/>
        <v>0</v>
      </c>
      <c r="L42" s="22"/>
      <c r="M42" s="23">
        <f t="shared" si="17"/>
        <v>0</v>
      </c>
      <c r="N42" s="22"/>
      <c r="O42" s="23">
        <f t="shared" si="18"/>
        <v>0</v>
      </c>
      <c r="P42" s="22"/>
      <c r="Q42" s="23">
        <f t="shared" si="19"/>
        <v>0</v>
      </c>
      <c r="R42" s="24">
        <f t="shared" si="20"/>
        <v>0</v>
      </c>
      <c r="S42" s="25"/>
      <c r="T42" t="s">
        <v>107</v>
      </c>
    </row>
    <row r="43" spans="1:20" x14ac:dyDescent="0.2">
      <c r="A43" s="19"/>
      <c r="B43" s="20"/>
      <c r="C43" s="20"/>
      <c r="D43" s="21"/>
      <c r="E43" s="21"/>
      <c r="F43" s="22"/>
      <c r="G43" s="23">
        <f t="shared" si="14"/>
        <v>0</v>
      </c>
      <c r="H43" s="22"/>
      <c r="I43" s="23">
        <f t="shared" si="15"/>
        <v>0</v>
      </c>
      <c r="J43" s="22"/>
      <c r="K43" s="23">
        <f t="shared" si="16"/>
        <v>0</v>
      </c>
      <c r="L43" s="22"/>
      <c r="M43" s="23">
        <f t="shared" si="17"/>
        <v>0</v>
      </c>
      <c r="N43" s="22"/>
      <c r="O43" s="23">
        <f t="shared" si="18"/>
        <v>0</v>
      </c>
      <c r="P43" s="22"/>
      <c r="Q43" s="23">
        <f t="shared" si="19"/>
        <v>0</v>
      </c>
      <c r="R43" s="24">
        <f t="shared" si="20"/>
        <v>0</v>
      </c>
      <c r="S43" s="25"/>
      <c r="T43" t="s">
        <v>107</v>
      </c>
    </row>
    <row r="44" spans="1:20" x14ac:dyDescent="0.2">
      <c r="A44" s="19"/>
      <c r="B44" s="20"/>
      <c r="C44" s="20"/>
      <c r="D44" s="21"/>
      <c r="E44" s="21"/>
      <c r="F44" s="22"/>
      <c r="G44" s="23">
        <f t="shared" si="14"/>
        <v>0</v>
      </c>
      <c r="H44" s="22"/>
      <c r="I44" s="23">
        <f t="shared" si="15"/>
        <v>0</v>
      </c>
      <c r="J44" s="22"/>
      <c r="K44" s="23">
        <f t="shared" si="16"/>
        <v>0</v>
      </c>
      <c r="L44" s="22"/>
      <c r="M44" s="23">
        <f t="shared" si="17"/>
        <v>0</v>
      </c>
      <c r="N44" s="22"/>
      <c r="O44" s="23">
        <f t="shared" si="18"/>
        <v>0</v>
      </c>
      <c r="P44" s="22"/>
      <c r="Q44" s="23">
        <f t="shared" si="19"/>
        <v>0</v>
      </c>
      <c r="R44" s="24">
        <f t="shared" si="20"/>
        <v>0</v>
      </c>
      <c r="S44" s="25"/>
      <c r="T44" t="s">
        <v>107</v>
      </c>
    </row>
    <row r="45" spans="1:20" x14ac:dyDescent="0.2">
      <c r="A45" s="19"/>
      <c r="B45" s="20"/>
      <c r="C45" s="20"/>
      <c r="D45" s="21"/>
      <c r="E45" s="21"/>
      <c r="F45" s="22"/>
      <c r="G45" s="23">
        <f t="shared" si="14"/>
        <v>0</v>
      </c>
      <c r="H45" s="22"/>
      <c r="I45" s="23">
        <f t="shared" si="15"/>
        <v>0</v>
      </c>
      <c r="J45" s="22"/>
      <c r="K45" s="23">
        <f t="shared" si="16"/>
        <v>0</v>
      </c>
      <c r="L45" s="22"/>
      <c r="M45" s="23">
        <f t="shared" si="17"/>
        <v>0</v>
      </c>
      <c r="N45" s="22"/>
      <c r="O45" s="23">
        <f t="shared" si="18"/>
        <v>0</v>
      </c>
      <c r="P45" s="22"/>
      <c r="Q45" s="23">
        <f t="shared" si="19"/>
        <v>0</v>
      </c>
      <c r="R45" s="24">
        <f t="shared" si="20"/>
        <v>0</v>
      </c>
      <c r="S45" s="25"/>
      <c r="T45" t="s">
        <v>107</v>
      </c>
    </row>
  </sheetData>
  <sheetProtection selectLockedCells="1" selectUnlockedCells="1"/>
  <mergeCells count="12">
    <mergeCell ref="R2:S2"/>
    <mergeCell ref="F17:Q17"/>
    <mergeCell ref="F34:Q34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8"/>
  <sheetViews>
    <sheetView workbookViewId="0">
      <selection sqref="A1:E1"/>
    </sheetView>
  </sheetViews>
  <sheetFormatPr defaultRowHeight="12.75" x14ac:dyDescent="0.2"/>
  <cols>
    <col min="1" max="1" width="6.140625" customWidth="1"/>
    <col min="2" max="2" width="12" customWidth="1"/>
    <col min="3" max="3" width="15.140625" customWidth="1"/>
    <col min="4" max="5" width="0" hidden="1" customWidth="1"/>
    <col min="6" max="20" width="9.7109375" customWidth="1"/>
  </cols>
  <sheetData>
    <row r="1" spans="1:19" ht="15.75" x14ac:dyDescent="0.2">
      <c r="A1" s="45"/>
      <c r="B1" s="45"/>
      <c r="C1" s="45"/>
      <c r="D1" s="45"/>
      <c r="E1" s="45"/>
      <c r="F1" s="44" t="s">
        <v>86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x14ac:dyDescent="0.2">
      <c r="A2" s="46" t="s">
        <v>87</v>
      </c>
      <c r="B2" s="46"/>
      <c r="C2" s="46"/>
      <c r="D2" s="46"/>
      <c r="E2" s="46"/>
      <c r="F2" s="47" t="s">
        <v>88</v>
      </c>
      <c r="G2" s="47"/>
      <c r="H2" s="48" t="s">
        <v>89</v>
      </c>
      <c r="I2" s="48"/>
      <c r="J2" s="47" t="s">
        <v>90</v>
      </c>
      <c r="K2" s="47"/>
      <c r="L2" s="48" t="s">
        <v>91</v>
      </c>
      <c r="M2" s="48"/>
      <c r="N2" s="47" t="s">
        <v>92</v>
      </c>
      <c r="O2" s="47"/>
      <c r="P2" s="48" t="s">
        <v>93</v>
      </c>
      <c r="Q2" s="48"/>
      <c r="R2" s="43" t="s">
        <v>94</v>
      </c>
      <c r="S2" s="43"/>
    </row>
    <row r="3" spans="1:19" ht="14.25" customHeight="1" x14ac:dyDescent="0.2">
      <c r="A3" s="12" t="s">
        <v>95</v>
      </c>
      <c r="B3" s="13" t="s">
        <v>18</v>
      </c>
      <c r="C3" s="13" t="s">
        <v>19</v>
      </c>
      <c r="D3" s="14" t="s">
        <v>96</v>
      </c>
      <c r="E3" s="14" t="s">
        <v>97</v>
      </c>
      <c r="F3" s="15" t="s">
        <v>98</v>
      </c>
      <c r="G3" s="15" t="s">
        <v>20</v>
      </c>
      <c r="H3" s="16" t="s">
        <v>98</v>
      </c>
      <c r="I3" s="16" t="s">
        <v>20</v>
      </c>
      <c r="J3" s="15" t="s">
        <v>98</v>
      </c>
      <c r="K3" s="15" t="s">
        <v>20</v>
      </c>
      <c r="L3" s="16" t="s">
        <v>98</v>
      </c>
      <c r="M3" s="16" t="s">
        <v>20</v>
      </c>
      <c r="N3" s="15" t="s">
        <v>98</v>
      </c>
      <c r="O3" s="15" t="s">
        <v>20</v>
      </c>
      <c r="P3" s="16" t="s">
        <v>98</v>
      </c>
      <c r="Q3" s="16" t="s">
        <v>20</v>
      </c>
      <c r="R3" s="17" t="s">
        <v>20</v>
      </c>
      <c r="S3" s="18" t="s">
        <v>99</v>
      </c>
    </row>
    <row r="4" spans="1:19" x14ac:dyDescent="0.2">
      <c r="A4" s="19">
        <v>1</v>
      </c>
      <c r="B4" s="20" t="s">
        <v>23</v>
      </c>
      <c r="C4" s="20" t="s">
        <v>24</v>
      </c>
      <c r="D4" s="21"/>
      <c r="E4" s="21"/>
      <c r="F4" s="22">
        <v>119</v>
      </c>
      <c r="G4" s="23">
        <f t="shared" ref="G4:G17" si="0">(F4/120)</f>
        <v>0.9916666666666667</v>
      </c>
      <c r="H4" s="22">
        <v>86</v>
      </c>
      <c r="I4" s="23">
        <f t="shared" ref="I4:I17" si="1">(H4/110)</f>
        <v>0.78181818181818186</v>
      </c>
      <c r="J4" s="22">
        <v>185</v>
      </c>
      <c r="K4" s="23">
        <f t="shared" ref="K4:K17" si="2">(J4/220)</f>
        <v>0.84090909090909094</v>
      </c>
      <c r="L4" s="22">
        <v>79</v>
      </c>
      <c r="M4" s="23">
        <f t="shared" ref="M4:M17" si="3">(L4/100)</f>
        <v>0.79</v>
      </c>
      <c r="N4" s="22">
        <v>80</v>
      </c>
      <c r="O4" s="23">
        <f t="shared" ref="O4:O17" si="4">(N4/80)</f>
        <v>1</v>
      </c>
      <c r="P4" s="22">
        <v>80</v>
      </c>
      <c r="Q4" s="23">
        <f t="shared" ref="Q4:Q17" si="5">(P4/100)</f>
        <v>0.8</v>
      </c>
      <c r="R4" s="24">
        <f t="shared" ref="R4:R17" si="6">G4+I4+K4+M4+O4+Q4</f>
        <v>5.2043939393939391</v>
      </c>
      <c r="S4" s="25">
        <v>1</v>
      </c>
    </row>
    <row r="5" spans="1:19" x14ac:dyDescent="0.2">
      <c r="A5" s="19">
        <v>3</v>
      </c>
      <c r="B5" s="20" t="s">
        <v>21</v>
      </c>
      <c r="C5" s="20" t="s">
        <v>22</v>
      </c>
      <c r="D5" s="21"/>
      <c r="E5" s="21"/>
      <c r="F5" s="22">
        <v>116</v>
      </c>
      <c r="G5" s="23">
        <f t="shared" si="0"/>
        <v>0.96666666666666667</v>
      </c>
      <c r="H5" s="22">
        <v>92</v>
      </c>
      <c r="I5" s="23">
        <f t="shared" si="1"/>
        <v>0.83636363636363631</v>
      </c>
      <c r="J5" s="22">
        <v>79</v>
      </c>
      <c r="K5" s="23">
        <f t="shared" si="2"/>
        <v>0.35909090909090907</v>
      </c>
      <c r="L5" s="22">
        <v>66</v>
      </c>
      <c r="M5" s="23">
        <f t="shared" si="3"/>
        <v>0.66</v>
      </c>
      <c r="N5" s="22">
        <v>80</v>
      </c>
      <c r="O5" s="23">
        <f t="shared" si="4"/>
        <v>1</v>
      </c>
      <c r="P5" s="22">
        <v>95</v>
      </c>
      <c r="Q5" s="23">
        <f t="shared" si="5"/>
        <v>0.95</v>
      </c>
      <c r="R5" s="24">
        <f t="shared" si="6"/>
        <v>4.7721212121212124</v>
      </c>
      <c r="S5" s="25">
        <v>2</v>
      </c>
    </row>
    <row r="6" spans="1:19" x14ac:dyDescent="0.2">
      <c r="A6" s="19">
        <v>22</v>
      </c>
      <c r="B6" s="20" t="s">
        <v>101</v>
      </c>
      <c r="C6" s="20" t="s">
        <v>29</v>
      </c>
      <c r="D6" s="21"/>
      <c r="E6" s="21"/>
      <c r="F6" s="22">
        <v>114</v>
      </c>
      <c r="G6" s="23">
        <f t="shared" si="0"/>
        <v>0.95</v>
      </c>
      <c r="H6" s="22">
        <v>98</v>
      </c>
      <c r="I6" s="23">
        <f t="shared" si="1"/>
        <v>0.89090909090909087</v>
      </c>
      <c r="J6" s="22">
        <v>172</v>
      </c>
      <c r="K6" s="23">
        <f t="shared" si="2"/>
        <v>0.78181818181818186</v>
      </c>
      <c r="L6" s="22">
        <v>60</v>
      </c>
      <c r="M6" s="23">
        <f t="shared" si="3"/>
        <v>0.6</v>
      </c>
      <c r="N6" s="22">
        <v>80</v>
      </c>
      <c r="O6" s="23">
        <f t="shared" si="4"/>
        <v>1</v>
      </c>
      <c r="P6" s="22">
        <v>35</v>
      </c>
      <c r="Q6" s="23">
        <f t="shared" si="5"/>
        <v>0.35</v>
      </c>
      <c r="R6" s="24">
        <f t="shared" si="6"/>
        <v>4.5727272727272723</v>
      </c>
      <c r="S6" s="25">
        <v>3</v>
      </c>
    </row>
    <row r="7" spans="1:19" x14ac:dyDescent="0.2">
      <c r="A7" s="19">
        <v>15</v>
      </c>
      <c r="B7" s="20" t="s">
        <v>26</v>
      </c>
      <c r="C7" s="20" t="s">
        <v>27</v>
      </c>
      <c r="D7" s="21"/>
      <c r="E7" s="21"/>
      <c r="F7" s="22">
        <v>106</v>
      </c>
      <c r="G7" s="23">
        <f t="shared" si="0"/>
        <v>0.8833333333333333</v>
      </c>
      <c r="H7" s="22">
        <v>92</v>
      </c>
      <c r="I7" s="23">
        <f t="shared" si="1"/>
        <v>0.83636363636363631</v>
      </c>
      <c r="J7" s="22">
        <v>168</v>
      </c>
      <c r="K7" s="23">
        <f t="shared" si="2"/>
        <v>0.76363636363636367</v>
      </c>
      <c r="L7" s="22">
        <v>56</v>
      </c>
      <c r="M7" s="23">
        <f t="shared" si="3"/>
        <v>0.56000000000000005</v>
      </c>
      <c r="N7" s="22">
        <v>80</v>
      </c>
      <c r="O7" s="23">
        <f t="shared" si="4"/>
        <v>1</v>
      </c>
      <c r="P7" s="22">
        <v>40</v>
      </c>
      <c r="Q7" s="23">
        <f t="shared" si="5"/>
        <v>0.4</v>
      </c>
      <c r="R7" s="24">
        <f t="shared" si="6"/>
        <v>4.4433333333333334</v>
      </c>
      <c r="S7" s="25">
        <v>4</v>
      </c>
    </row>
    <row r="8" spans="1:19" x14ac:dyDescent="0.2">
      <c r="A8" s="19">
        <v>28</v>
      </c>
      <c r="B8" s="20" t="s">
        <v>21</v>
      </c>
      <c r="C8" s="20" t="s">
        <v>43</v>
      </c>
      <c r="D8" s="21"/>
      <c r="E8" s="21"/>
      <c r="F8" s="22">
        <v>89</v>
      </c>
      <c r="G8" s="23">
        <f t="shared" si="0"/>
        <v>0.7416666666666667</v>
      </c>
      <c r="H8" s="22">
        <v>92</v>
      </c>
      <c r="I8" s="23">
        <f t="shared" si="1"/>
        <v>0.83636363636363631</v>
      </c>
      <c r="J8" s="22">
        <v>146</v>
      </c>
      <c r="K8" s="23">
        <f t="shared" si="2"/>
        <v>0.66363636363636369</v>
      </c>
      <c r="L8" s="22">
        <v>47</v>
      </c>
      <c r="M8" s="23">
        <f t="shared" si="3"/>
        <v>0.47</v>
      </c>
      <c r="N8" s="22">
        <v>70</v>
      </c>
      <c r="O8" s="23">
        <f t="shared" si="4"/>
        <v>0.875</v>
      </c>
      <c r="P8" s="22">
        <v>55</v>
      </c>
      <c r="Q8" s="23">
        <f t="shared" si="5"/>
        <v>0.55000000000000004</v>
      </c>
      <c r="R8" s="24">
        <f t="shared" si="6"/>
        <v>4.1366666666666667</v>
      </c>
      <c r="S8" s="25">
        <v>5</v>
      </c>
    </row>
    <row r="9" spans="1:19" x14ac:dyDescent="0.2">
      <c r="A9" s="19">
        <v>8</v>
      </c>
      <c r="B9" s="20" t="s">
        <v>103</v>
      </c>
      <c r="C9" s="20" t="s">
        <v>25</v>
      </c>
      <c r="D9" s="21"/>
      <c r="E9" s="21"/>
      <c r="F9" s="22">
        <v>114</v>
      </c>
      <c r="G9" s="23">
        <f t="shared" si="0"/>
        <v>0.95</v>
      </c>
      <c r="H9" s="22">
        <v>64</v>
      </c>
      <c r="I9" s="23">
        <f t="shared" si="1"/>
        <v>0.58181818181818179</v>
      </c>
      <c r="J9" s="22">
        <v>162</v>
      </c>
      <c r="K9" s="23">
        <f t="shared" si="2"/>
        <v>0.73636363636363633</v>
      </c>
      <c r="L9" s="22">
        <v>31</v>
      </c>
      <c r="M9" s="23">
        <f t="shared" si="3"/>
        <v>0.31</v>
      </c>
      <c r="N9" s="22">
        <v>75</v>
      </c>
      <c r="O9" s="23">
        <f t="shared" si="4"/>
        <v>0.9375</v>
      </c>
      <c r="P9" s="22">
        <v>45</v>
      </c>
      <c r="Q9" s="23">
        <f t="shared" si="5"/>
        <v>0.45</v>
      </c>
      <c r="R9" s="24">
        <f t="shared" si="6"/>
        <v>3.9656818181818183</v>
      </c>
      <c r="S9" s="25">
        <v>6</v>
      </c>
    </row>
    <row r="10" spans="1:19" x14ac:dyDescent="0.2">
      <c r="A10" s="19">
        <v>7</v>
      </c>
      <c r="B10" s="20" t="s">
        <v>32</v>
      </c>
      <c r="C10" s="20" t="s">
        <v>33</v>
      </c>
      <c r="D10" s="21"/>
      <c r="E10" s="21"/>
      <c r="F10" s="22">
        <v>105</v>
      </c>
      <c r="G10" s="23">
        <f t="shared" si="0"/>
        <v>0.875</v>
      </c>
      <c r="H10" s="22">
        <v>104</v>
      </c>
      <c r="I10" s="23">
        <f t="shared" si="1"/>
        <v>0.94545454545454544</v>
      </c>
      <c r="J10" s="22">
        <v>105</v>
      </c>
      <c r="K10" s="23">
        <f t="shared" si="2"/>
        <v>0.47727272727272729</v>
      </c>
      <c r="L10" s="22">
        <v>27</v>
      </c>
      <c r="M10" s="23">
        <f t="shared" si="3"/>
        <v>0.27</v>
      </c>
      <c r="N10" s="22">
        <v>40</v>
      </c>
      <c r="O10" s="23">
        <f t="shared" si="4"/>
        <v>0.5</v>
      </c>
      <c r="P10" s="22">
        <v>55</v>
      </c>
      <c r="Q10" s="23">
        <f t="shared" si="5"/>
        <v>0.55000000000000004</v>
      </c>
      <c r="R10" s="24">
        <f t="shared" si="6"/>
        <v>3.6177272727272731</v>
      </c>
      <c r="S10" s="25">
        <v>7</v>
      </c>
    </row>
    <row r="11" spans="1:19" x14ac:dyDescent="0.2">
      <c r="A11" s="19">
        <v>18</v>
      </c>
      <c r="B11" s="20" t="s">
        <v>30</v>
      </c>
      <c r="C11" s="20" t="s">
        <v>36</v>
      </c>
      <c r="D11" s="21"/>
      <c r="E11" s="21"/>
      <c r="F11" s="22">
        <v>108</v>
      </c>
      <c r="G11" s="23">
        <f t="shared" si="0"/>
        <v>0.9</v>
      </c>
      <c r="H11" s="22">
        <v>80</v>
      </c>
      <c r="I11" s="23">
        <f t="shared" si="1"/>
        <v>0.72727272727272729</v>
      </c>
      <c r="J11" s="22">
        <v>84</v>
      </c>
      <c r="K11" s="23">
        <f t="shared" si="2"/>
        <v>0.38181818181818183</v>
      </c>
      <c r="L11" s="22">
        <v>15</v>
      </c>
      <c r="M11" s="23">
        <f t="shared" si="3"/>
        <v>0.15</v>
      </c>
      <c r="N11" s="22">
        <v>60</v>
      </c>
      <c r="O11" s="23">
        <f t="shared" si="4"/>
        <v>0.75</v>
      </c>
      <c r="P11" s="22">
        <v>55</v>
      </c>
      <c r="Q11" s="23">
        <f t="shared" si="5"/>
        <v>0.55000000000000004</v>
      </c>
      <c r="R11" s="24">
        <f t="shared" si="6"/>
        <v>3.459090909090909</v>
      </c>
      <c r="S11" s="25">
        <v>8</v>
      </c>
    </row>
    <row r="12" spans="1:19" x14ac:dyDescent="0.2">
      <c r="A12" s="19">
        <v>26</v>
      </c>
      <c r="B12" s="20" t="s">
        <v>30</v>
      </c>
      <c r="C12" s="20" t="s">
        <v>31</v>
      </c>
      <c r="D12" s="21"/>
      <c r="E12" s="21"/>
      <c r="F12" s="22">
        <v>113</v>
      </c>
      <c r="G12" s="23">
        <f t="shared" si="0"/>
        <v>0.94166666666666665</v>
      </c>
      <c r="H12" s="22">
        <v>51</v>
      </c>
      <c r="I12" s="23">
        <f t="shared" si="1"/>
        <v>0.46363636363636362</v>
      </c>
      <c r="J12" s="22">
        <v>119</v>
      </c>
      <c r="K12" s="23">
        <f t="shared" si="2"/>
        <v>0.54090909090909089</v>
      </c>
      <c r="L12" s="22">
        <v>19</v>
      </c>
      <c r="M12" s="23">
        <f t="shared" si="3"/>
        <v>0.19</v>
      </c>
      <c r="N12" s="22">
        <v>60</v>
      </c>
      <c r="O12" s="23">
        <f t="shared" si="4"/>
        <v>0.75</v>
      </c>
      <c r="P12" s="22">
        <v>45</v>
      </c>
      <c r="Q12" s="23">
        <f t="shared" si="5"/>
        <v>0.45</v>
      </c>
      <c r="R12" s="24">
        <f t="shared" si="6"/>
        <v>3.3362121212121214</v>
      </c>
      <c r="S12" s="25">
        <v>9</v>
      </c>
    </row>
    <row r="13" spans="1:19" x14ac:dyDescent="0.2">
      <c r="A13" s="19">
        <v>5</v>
      </c>
      <c r="B13" s="20" t="s">
        <v>26</v>
      </c>
      <c r="C13" s="20" t="s">
        <v>47</v>
      </c>
      <c r="D13" s="21"/>
      <c r="E13" s="21"/>
      <c r="F13" s="22">
        <v>102</v>
      </c>
      <c r="G13" s="23">
        <f t="shared" si="0"/>
        <v>0.85</v>
      </c>
      <c r="H13" s="22">
        <v>75</v>
      </c>
      <c r="I13" s="23">
        <f t="shared" si="1"/>
        <v>0.68181818181818177</v>
      </c>
      <c r="J13" s="22">
        <v>50</v>
      </c>
      <c r="K13" s="23">
        <f t="shared" si="2"/>
        <v>0.22727272727272727</v>
      </c>
      <c r="L13" s="22">
        <v>33</v>
      </c>
      <c r="M13" s="23">
        <f t="shared" si="3"/>
        <v>0.33</v>
      </c>
      <c r="N13" s="22">
        <v>50</v>
      </c>
      <c r="O13" s="23">
        <f t="shared" si="4"/>
        <v>0.625</v>
      </c>
      <c r="P13" s="22">
        <v>45</v>
      </c>
      <c r="Q13" s="23">
        <f t="shared" si="5"/>
        <v>0.45</v>
      </c>
      <c r="R13" s="24">
        <f t="shared" si="6"/>
        <v>3.1640909090909091</v>
      </c>
      <c r="S13" s="25">
        <v>10</v>
      </c>
    </row>
    <row r="14" spans="1:19" x14ac:dyDescent="0.2">
      <c r="A14" s="19">
        <v>12</v>
      </c>
      <c r="B14" s="20" t="s">
        <v>41</v>
      </c>
      <c r="C14" s="20" t="s">
        <v>42</v>
      </c>
      <c r="D14" s="21"/>
      <c r="E14" s="21"/>
      <c r="F14" s="22">
        <v>87</v>
      </c>
      <c r="G14" s="23">
        <f t="shared" si="0"/>
        <v>0.72499999999999998</v>
      </c>
      <c r="H14" s="22">
        <v>82</v>
      </c>
      <c r="I14" s="23">
        <f t="shared" si="1"/>
        <v>0.74545454545454548</v>
      </c>
      <c r="J14" s="22">
        <v>58</v>
      </c>
      <c r="K14" s="23">
        <f t="shared" si="2"/>
        <v>0.26363636363636361</v>
      </c>
      <c r="L14" s="22">
        <v>58</v>
      </c>
      <c r="M14" s="23">
        <f t="shared" si="3"/>
        <v>0.57999999999999996</v>
      </c>
      <c r="N14" s="22">
        <v>35</v>
      </c>
      <c r="O14" s="23">
        <f t="shared" si="4"/>
        <v>0.4375</v>
      </c>
      <c r="P14" s="22">
        <v>25</v>
      </c>
      <c r="Q14" s="23">
        <f t="shared" si="5"/>
        <v>0.25</v>
      </c>
      <c r="R14" s="24">
        <f t="shared" si="6"/>
        <v>3.001590909090909</v>
      </c>
      <c r="S14" s="25">
        <v>11</v>
      </c>
    </row>
    <row r="15" spans="1:19" x14ac:dyDescent="0.2">
      <c r="A15" s="19">
        <v>19</v>
      </c>
      <c r="B15" s="20" t="s">
        <v>37</v>
      </c>
      <c r="C15" s="20" t="s">
        <v>38</v>
      </c>
      <c r="D15" s="21"/>
      <c r="E15" s="21"/>
      <c r="F15" s="22">
        <v>103</v>
      </c>
      <c r="G15" s="23">
        <f t="shared" si="0"/>
        <v>0.85833333333333328</v>
      </c>
      <c r="H15" s="22">
        <v>65</v>
      </c>
      <c r="I15" s="23">
        <f t="shared" si="1"/>
        <v>0.59090909090909094</v>
      </c>
      <c r="J15" s="22">
        <v>51</v>
      </c>
      <c r="K15" s="23">
        <f t="shared" si="2"/>
        <v>0.23181818181818181</v>
      </c>
      <c r="L15" s="22">
        <v>28</v>
      </c>
      <c r="M15" s="23">
        <f t="shared" si="3"/>
        <v>0.28000000000000003</v>
      </c>
      <c r="N15" s="22">
        <v>30</v>
      </c>
      <c r="O15" s="23">
        <f t="shared" si="4"/>
        <v>0.375</v>
      </c>
      <c r="P15" s="22">
        <v>20</v>
      </c>
      <c r="Q15" s="23">
        <f t="shared" si="5"/>
        <v>0.2</v>
      </c>
      <c r="R15" s="24">
        <f t="shared" si="6"/>
        <v>2.5360606060606061</v>
      </c>
      <c r="S15" s="25">
        <v>12</v>
      </c>
    </row>
    <row r="16" spans="1:19" x14ac:dyDescent="0.2">
      <c r="A16" s="19">
        <v>20</v>
      </c>
      <c r="B16" s="20" t="s">
        <v>26</v>
      </c>
      <c r="C16" s="20" t="s">
        <v>51</v>
      </c>
      <c r="D16" s="21"/>
      <c r="E16" s="21"/>
      <c r="F16" s="22">
        <v>100</v>
      </c>
      <c r="G16" s="23">
        <f t="shared" si="0"/>
        <v>0.83333333333333337</v>
      </c>
      <c r="H16" s="22">
        <v>23</v>
      </c>
      <c r="I16" s="23">
        <f t="shared" si="1"/>
        <v>0.20909090909090908</v>
      </c>
      <c r="J16" s="22">
        <v>49</v>
      </c>
      <c r="K16" s="23">
        <f t="shared" si="2"/>
        <v>0.22272727272727272</v>
      </c>
      <c r="L16" s="22">
        <v>24</v>
      </c>
      <c r="M16" s="23">
        <f t="shared" si="3"/>
        <v>0.24</v>
      </c>
      <c r="N16" s="22">
        <v>65</v>
      </c>
      <c r="O16" s="23">
        <f t="shared" si="4"/>
        <v>0.8125</v>
      </c>
      <c r="P16" s="22">
        <v>20</v>
      </c>
      <c r="Q16" s="23">
        <f t="shared" si="5"/>
        <v>0.2</v>
      </c>
      <c r="R16" s="24">
        <f t="shared" si="6"/>
        <v>2.5176515151515151</v>
      </c>
      <c r="S16" s="25">
        <v>13</v>
      </c>
    </row>
    <row r="17" spans="1:19" x14ac:dyDescent="0.2">
      <c r="A17" s="19">
        <v>24</v>
      </c>
      <c r="B17" t="s">
        <v>39</v>
      </c>
      <c r="C17" s="20" t="s">
        <v>40</v>
      </c>
      <c r="D17" s="21"/>
      <c r="E17" s="21"/>
      <c r="F17" s="22"/>
      <c r="G17" s="23">
        <f t="shared" si="0"/>
        <v>0</v>
      </c>
      <c r="H17" s="22"/>
      <c r="I17" s="23">
        <f t="shared" si="1"/>
        <v>0</v>
      </c>
      <c r="J17" s="22"/>
      <c r="K17" s="23">
        <f t="shared" si="2"/>
        <v>0</v>
      </c>
      <c r="L17" s="22"/>
      <c r="M17" s="23">
        <f t="shared" si="3"/>
        <v>0</v>
      </c>
      <c r="N17" s="22"/>
      <c r="O17" s="23">
        <f t="shared" si="4"/>
        <v>0</v>
      </c>
      <c r="P17" s="22"/>
      <c r="Q17" s="23">
        <f t="shared" si="5"/>
        <v>0</v>
      </c>
      <c r="R17" s="24">
        <f t="shared" si="6"/>
        <v>0</v>
      </c>
      <c r="S17" s="25">
        <v>14</v>
      </c>
    </row>
    <row r="18" spans="1:19" ht="15.75" x14ac:dyDescent="0.2">
      <c r="A18" s="19"/>
      <c r="B18" s="20"/>
      <c r="C18" s="20"/>
      <c r="D18" s="21"/>
      <c r="E18" s="21"/>
      <c r="F18" s="44" t="s">
        <v>102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24"/>
      <c r="S18" s="25"/>
    </row>
    <row r="19" spans="1:19" x14ac:dyDescent="0.2">
      <c r="A19" s="12" t="s">
        <v>95</v>
      </c>
      <c r="B19" s="13" t="s">
        <v>18</v>
      </c>
      <c r="C19" s="13" t="s">
        <v>19</v>
      </c>
      <c r="D19" s="14" t="s">
        <v>96</v>
      </c>
      <c r="E19" s="14" t="s">
        <v>97</v>
      </c>
      <c r="F19" s="15" t="s">
        <v>98</v>
      </c>
      <c r="G19" s="15" t="s">
        <v>20</v>
      </c>
      <c r="H19" s="16" t="s">
        <v>98</v>
      </c>
      <c r="I19" s="16" t="s">
        <v>20</v>
      </c>
      <c r="J19" s="15" t="s">
        <v>98</v>
      </c>
      <c r="K19" s="15" t="s">
        <v>20</v>
      </c>
      <c r="L19" s="16" t="s">
        <v>98</v>
      </c>
      <c r="M19" s="16" t="s">
        <v>20</v>
      </c>
      <c r="N19" s="15" t="s">
        <v>98</v>
      </c>
      <c r="O19" s="15" t="s">
        <v>20</v>
      </c>
      <c r="P19" s="16" t="s">
        <v>98</v>
      </c>
      <c r="Q19" s="16" t="s">
        <v>20</v>
      </c>
      <c r="R19" s="17" t="s">
        <v>20</v>
      </c>
      <c r="S19" s="18" t="s">
        <v>99</v>
      </c>
    </row>
    <row r="20" spans="1:19" ht="15" customHeight="1" x14ac:dyDescent="0.2">
      <c r="A20" s="19">
        <v>11</v>
      </c>
      <c r="B20" s="20" t="s">
        <v>110</v>
      </c>
      <c r="C20" s="20" t="s">
        <v>56</v>
      </c>
      <c r="D20" s="20"/>
      <c r="E20" s="20"/>
      <c r="F20" s="22">
        <v>107</v>
      </c>
      <c r="G20" s="23">
        <f t="shared" ref="G20:G30" si="7">(F20/120)</f>
        <v>0.89166666666666672</v>
      </c>
      <c r="H20" s="22">
        <v>90</v>
      </c>
      <c r="I20" s="23">
        <f t="shared" ref="I20:I30" si="8">(H20/110)</f>
        <v>0.81818181818181823</v>
      </c>
      <c r="J20" s="22">
        <v>119</v>
      </c>
      <c r="K20" s="23">
        <f t="shared" ref="K20:K30" si="9">(J20/220)</f>
        <v>0.54090909090909089</v>
      </c>
      <c r="L20" s="22">
        <v>81</v>
      </c>
      <c r="M20" s="23">
        <f t="shared" ref="M20:M30" si="10">(L20/100)</f>
        <v>0.81</v>
      </c>
      <c r="N20" s="22">
        <v>75</v>
      </c>
      <c r="O20" s="23">
        <f t="shared" ref="O20:O30" si="11">(N20/80)</f>
        <v>0.9375</v>
      </c>
      <c r="P20" s="22">
        <v>230</v>
      </c>
      <c r="Q20" s="23">
        <f t="shared" ref="Q20:Q30" si="12">(P20/250)</f>
        <v>0.92</v>
      </c>
      <c r="R20" s="24">
        <f t="shared" ref="R20:R30" si="13">G20+I20+K20+M20+O20+Q20</f>
        <v>4.9182575757575764</v>
      </c>
      <c r="S20" s="25">
        <v>1</v>
      </c>
    </row>
    <row r="21" spans="1:19" ht="15" customHeight="1" x14ac:dyDescent="0.2">
      <c r="A21" s="19">
        <v>6</v>
      </c>
      <c r="B21" s="20" t="s">
        <v>37</v>
      </c>
      <c r="C21" s="20" t="s">
        <v>38</v>
      </c>
      <c r="D21" s="20"/>
      <c r="E21" s="20"/>
      <c r="F21" s="22">
        <v>110</v>
      </c>
      <c r="G21" s="23">
        <f t="shared" si="7"/>
        <v>0.91666666666666663</v>
      </c>
      <c r="H21" s="22">
        <v>74</v>
      </c>
      <c r="I21" s="23">
        <f t="shared" si="8"/>
        <v>0.67272727272727273</v>
      </c>
      <c r="J21" s="22">
        <v>137</v>
      </c>
      <c r="K21" s="23">
        <f t="shared" si="9"/>
        <v>0.62272727272727268</v>
      </c>
      <c r="L21" s="22">
        <v>37</v>
      </c>
      <c r="M21" s="23">
        <f t="shared" si="10"/>
        <v>0.37</v>
      </c>
      <c r="N21" s="22">
        <v>80</v>
      </c>
      <c r="O21" s="23">
        <f t="shared" si="11"/>
        <v>1</v>
      </c>
      <c r="P21" s="22">
        <v>160</v>
      </c>
      <c r="Q21" s="23">
        <f t="shared" si="12"/>
        <v>0.64</v>
      </c>
      <c r="R21" s="24">
        <f t="shared" si="13"/>
        <v>4.2221212121212117</v>
      </c>
      <c r="S21" s="25">
        <v>2</v>
      </c>
    </row>
    <row r="22" spans="1:19" ht="15" customHeight="1" x14ac:dyDescent="0.2">
      <c r="A22" s="19">
        <v>29</v>
      </c>
      <c r="B22" s="20" t="s">
        <v>21</v>
      </c>
      <c r="C22" s="20" t="s">
        <v>22</v>
      </c>
      <c r="D22" s="20"/>
      <c r="E22" s="20"/>
      <c r="F22" s="22">
        <v>105</v>
      </c>
      <c r="G22" s="23">
        <f t="shared" si="7"/>
        <v>0.875</v>
      </c>
      <c r="H22" s="22">
        <v>74</v>
      </c>
      <c r="I22" s="23">
        <f t="shared" si="8"/>
        <v>0.67272727272727273</v>
      </c>
      <c r="J22" s="22">
        <v>102</v>
      </c>
      <c r="K22" s="23">
        <f t="shared" si="9"/>
        <v>0.46363636363636362</v>
      </c>
      <c r="L22" s="22">
        <v>67</v>
      </c>
      <c r="M22" s="23">
        <f t="shared" si="10"/>
        <v>0.67</v>
      </c>
      <c r="N22" s="22">
        <v>65</v>
      </c>
      <c r="O22" s="23">
        <f t="shared" si="11"/>
        <v>0.8125</v>
      </c>
      <c r="P22" s="22">
        <v>180</v>
      </c>
      <c r="Q22" s="23">
        <f t="shared" si="12"/>
        <v>0.72</v>
      </c>
      <c r="R22" s="24">
        <f t="shared" si="13"/>
        <v>4.2138636363636364</v>
      </c>
      <c r="S22" s="25">
        <v>3</v>
      </c>
    </row>
    <row r="23" spans="1:19" ht="15" customHeight="1" x14ac:dyDescent="0.2">
      <c r="A23" s="19">
        <v>21</v>
      </c>
      <c r="B23" s="20" t="s">
        <v>21</v>
      </c>
      <c r="C23" s="20" t="s">
        <v>25</v>
      </c>
      <c r="D23" s="20"/>
      <c r="E23" s="20"/>
      <c r="F23" s="22">
        <v>104</v>
      </c>
      <c r="G23" s="23">
        <f t="shared" si="7"/>
        <v>0.8666666666666667</v>
      </c>
      <c r="H23" s="22">
        <v>70</v>
      </c>
      <c r="I23" s="23">
        <f t="shared" si="8"/>
        <v>0.63636363636363635</v>
      </c>
      <c r="J23" s="22">
        <v>106</v>
      </c>
      <c r="K23" s="23">
        <f t="shared" si="9"/>
        <v>0.48181818181818181</v>
      </c>
      <c r="L23" s="22">
        <v>47</v>
      </c>
      <c r="M23" s="23">
        <f t="shared" si="10"/>
        <v>0.47</v>
      </c>
      <c r="N23" s="22">
        <v>62</v>
      </c>
      <c r="O23" s="23">
        <f t="shared" si="11"/>
        <v>0.77500000000000002</v>
      </c>
      <c r="P23" s="22">
        <v>230</v>
      </c>
      <c r="Q23" s="23">
        <f t="shared" si="12"/>
        <v>0.92</v>
      </c>
      <c r="R23" s="24">
        <f t="shared" si="13"/>
        <v>4.1498484848484853</v>
      </c>
      <c r="S23" s="25">
        <v>4</v>
      </c>
    </row>
    <row r="24" spans="1:19" ht="15" customHeight="1" x14ac:dyDescent="0.2">
      <c r="A24" s="19">
        <v>25</v>
      </c>
      <c r="B24" s="20" t="s">
        <v>41</v>
      </c>
      <c r="C24" s="20" t="s">
        <v>42</v>
      </c>
      <c r="D24" s="21"/>
      <c r="E24" s="21"/>
      <c r="F24" s="22">
        <v>103</v>
      </c>
      <c r="G24" s="23">
        <f t="shared" si="7"/>
        <v>0.85833333333333328</v>
      </c>
      <c r="H24" s="22">
        <v>52</v>
      </c>
      <c r="I24" s="23">
        <f t="shared" si="8"/>
        <v>0.47272727272727272</v>
      </c>
      <c r="J24" s="22">
        <v>70</v>
      </c>
      <c r="K24" s="23">
        <f t="shared" si="9"/>
        <v>0.31818181818181818</v>
      </c>
      <c r="L24" s="22">
        <v>65</v>
      </c>
      <c r="M24" s="23">
        <f t="shared" si="10"/>
        <v>0.65</v>
      </c>
      <c r="N24" s="22">
        <v>70</v>
      </c>
      <c r="O24" s="23">
        <f t="shared" si="11"/>
        <v>0.875</v>
      </c>
      <c r="P24" s="22">
        <v>170</v>
      </c>
      <c r="Q24" s="23">
        <f t="shared" si="12"/>
        <v>0.68</v>
      </c>
      <c r="R24" s="24">
        <f t="shared" si="13"/>
        <v>3.8542424242424245</v>
      </c>
      <c r="S24" s="25">
        <v>5</v>
      </c>
    </row>
    <row r="25" spans="1:19" ht="15" customHeight="1" x14ac:dyDescent="0.2">
      <c r="A25" s="19">
        <v>10</v>
      </c>
      <c r="B25" s="20" t="s">
        <v>41</v>
      </c>
      <c r="C25" s="20" t="s">
        <v>63</v>
      </c>
      <c r="D25" s="20"/>
      <c r="E25" s="20"/>
      <c r="F25" s="22">
        <v>67</v>
      </c>
      <c r="G25" s="23">
        <f t="shared" si="7"/>
        <v>0.55833333333333335</v>
      </c>
      <c r="H25" s="22">
        <v>56</v>
      </c>
      <c r="I25" s="23">
        <f t="shared" si="8"/>
        <v>0.50909090909090904</v>
      </c>
      <c r="J25" s="22">
        <v>22</v>
      </c>
      <c r="K25" s="23">
        <f t="shared" si="9"/>
        <v>0.1</v>
      </c>
      <c r="L25" s="22">
        <v>61</v>
      </c>
      <c r="M25" s="23">
        <f t="shared" si="10"/>
        <v>0.61</v>
      </c>
      <c r="N25" s="22">
        <v>75</v>
      </c>
      <c r="O25" s="23">
        <f t="shared" si="11"/>
        <v>0.9375</v>
      </c>
      <c r="P25" s="22">
        <v>200</v>
      </c>
      <c r="Q25" s="23">
        <f t="shared" si="12"/>
        <v>0.8</v>
      </c>
      <c r="R25" s="24">
        <f t="shared" si="13"/>
        <v>3.5149242424242422</v>
      </c>
      <c r="S25" s="25">
        <v>6</v>
      </c>
    </row>
    <row r="26" spans="1:19" ht="15" customHeight="1" x14ac:dyDescent="0.2">
      <c r="A26" s="19">
        <v>4</v>
      </c>
      <c r="B26" s="20" t="s">
        <v>66</v>
      </c>
      <c r="C26" s="20" t="s">
        <v>67</v>
      </c>
      <c r="D26" s="20"/>
      <c r="E26" s="20"/>
      <c r="F26" s="22">
        <v>95</v>
      </c>
      <c r="G26" s="23">
        <f t="shared" si="7"/>
        <v>0.79166666666666663</v>
      </c>
      <c r="H26" s="22">
        <v>45</v>
      </c>
      <c r="I26" s="23">
        <f t="shared" si="8"/>
        <v>0.40909090909090912</v>
      </c>
      <c r="J26" s="22">
        <v>107</v>
      </c>
      <c r="K26" s="23">
        <f t="shared" si="9"/>
        <v>0.48636363636363639</v>
      </c>
      <c r="L26" s="22">
        <v>49</v>
      </c>
      <c r="M26" s="23">
        <f t="shared" si="10"/>
        <v>0.49</v>
      </c>
      <c r="N26" s="22">
        <v>61</v>
      </c>
      <c r="O26" s="23">
        <f t="shared" si="11"/>
        <v>0.76249999999999996</v>
      </c>
      <c r="P26" s="22">
        <v>80</v>
      </c>
      <c r="Q26" s="23">
        <f t="shared" si="12"/>
        <v>0.32</v>
      </c>
      <c r="R26" s="24">
        <f t="shared" si="13"/>
        <v>3.2596212121212118</v>
      </c>
      <c r="S26" s="25">
        <v>7</v>
      </c>
    </row>
    <row r="27" spans="1:19" ht="15" customHeight="1" x14ac:dyDescent="0.2">
      <c r="A27" s="19">
        <v>13</v>
      </c>
      <c r="B27" s="20" t="s">
        <v>21</v>
      </c>
      <c r="C27" s="20" t="s">
        <v>64</v>
      </c>
      <c r="D27" s="20"/>
      <c r="E27" s="20"/>
      <c r="F27" s="22">
        <v>77</v>
      </c>
      <c r="G27" s="23">
        <f t="shared" si="7"/>
        <v>0.64166666666666672</v>
      </c>
      <c r="H27" s="22">
        <v>35</v>
      </c>
      <c r="I27" s="23">
        <f t="shared" si="8"/>
        <v>0.31818181818181818</v>
      </c>
      <c r="J27" s="22">
        <v>54</v>
      </c>
      <c r="K27" s="23">
        <f t="shared" si="9"/>
        <v>0.24545454545454545</v>
      </c>
      <c r="L27" s="22">
        <v>58</v>
      </c>
      <c r="M27" s="23">
        <f t="shared" si="10"/>
        <v>0.57999999999999996</v>
      </c>
      <c r="N27" s="22">
        <v>58</v>
      </c>
      <c r="O27" s="23">
        <f t="shared" si="11"/>
        <v>0.72499999999999998</v>
      </c>
      <c r="P27" s="22">
        <v>160</v>
      </c>
      <c r="Q27" s="23">
        <f t="shared" si="12"/>
        <v>0.64</v>
      </c>
      <c r="R27" s="24">
        <f t="shared" si="13"/>
        <v>3.1503030303030304</v>
      </c>
      <c r="S27" s="25">
        <v>8</v>
      </c>
    </row>
    <row r="28" spans="1:19" ht="15" customHeight="1" x14ac:dyDescent="0.2">
      <c r="A28" s="19">
        <v>23</v>
      </c>
      <c r="B28" s="20" t="s">
        <v>60</v>
      </c>
      <c r="C28" s="20" t="s">
        <v>61</v>
      </c>
      <c r="D28" s="20"/>
      <c r="E28" s="20"/>
      <c r="F28" s="22">
        <v>83</v>
      </c>
      <c r="G28" s="23">
        <f t="shared" si="7"/>
        <v>0.69166666666666665</v>
      </c>
      <c r="H28" s="22">
        <v>52</v>
      </c>
      <c r="I28" s="23">
        <f t="shared" si="8"/>
        <v>0.47272727272727272</v>
      </c>
      <c r="J28" s="22">
        <v>22</v>
      </c>
      <c r="K28" s="23">
        <f t="shared" si="9"/>
        <v>0.1</v>
      </c>
      <c r="L28" s="22">
        <v>55</v>
      </c>
      <c r="M28" s="23">
        <f t="shared" si="10"/>
        <v>0.55000000000000004</v>
      </c>
      <c r="N28" s="22">
        <v>65</v>
      </c>
      <c r="O28" s="23">
        <f t="shared" si="11"/>
        <v>0.8125</v>
      </c>
      <c r="P28" s="22">
        <v>100</v>
      </c>
      <c r="Q28" s="23">
        <f t="shared" si="12"/>
        <v>0.4</v>
      </c>
      <c r="R28" s="24">
        <f t="shared" si="13"/>
        <v>3.0268939393939394</v>
      </c>
      <c r="S28" s="25">
        <v>9</v>
      </c>
    </row>
    <row r="29" spans="1:19" ht="15" customHeight="1" x14ac:dyDescent="0.2">
      <c r="A29" s="19">
        <v>2</v>
      </c>
      <c r="B29" s="20" t="s">
        <v>34</v>
      </c>
      <c r="C29" s="20" t="s">
        <v>71</v>
      </c>
      <c r="D29" s="20"/>
      <c r="E29" s="20"/>
      <c r="F29" s="22">
        <v>104</v>
      </c>
      <c r="G29" s="23">
        <f t="shared" si="7"/>
        <v>0.8666666666666667</v>
      </c>
      <c r="H29" s="22">
        <v>58</v>
      </c>
      <c r="I29" s="23">
        <f t="shared" si="8"/>
        <v>0.52727272727272723</v>
      </c>
      <c r="J29" s="22">
        <v>67</v>
      </c>
      <c r="K29" s="23">
        <f t="shared" si="9"/>
        <v>0.30454545454545456</v>
      </c>
      <c r="L29" s="22">
        <v>30</v>
      </c>
      <c r="M29" s="23">
        <f t="shared" si="10"/>
        <v>0.3</v>
      </c>
      <c r="N29" s="22">
        <v>40</v>
      </c>
      <c r="O29" s="23">
        <f t="shared" si="11"/>
        <v>0.5</v>
      </c>
      <c r="P29" s="22">
        <v>130</v>
      </c>
      <c r="Q29" s="23">
        <f t="shared" si="12"/>
        <v>0.52</v>
      </c>
      <c r="R29" s="24">
        <f t="shared" si="13"/>
        <v>3.018484848484849</v>
      </c>
      <c r="S29" s="25">
        <v>10</v>
      </c>
    </row>
    <row r="30" spans="1:19" ht="15" customHeight="1" x14ac:dyDescent="0.2">
      <c r="A30" s="19">
        <v>27</v>
      </c>
      <c r="B30" s="20" t="s">
        <v>76</v>
      </c>
      <c r="C30" s="20" t="s">
        <v>77</v>
      </c>
      <c r="D30" s="21"/>
      <c r="E30" s="21"/>
      <c r="F30" s="22">
        <v>50</v>
      </c>
      <c r="G30" s="23">
        <f t="shared" si="7"/>
        <v>0.41666666666666669</v>
      </c>
      <c r="H30" s="22">
        <v>0</v>
      </c>
      <c r="I30" s="23">
        <f t="shared" si="8"/>
        <v>0</v>
      </c>
      <c r="J30" s="22">
        <v>0</v>
      </c>
      <c r="K30" s="23">
        <f t="shared" si="9"/>
        <v>0</v>
      </c>
      <c r="L30" s="22">
        <v>47</v>
      </c>
      <c r="M30" s="23">
        <f t="shared" si="10"/>
        <v>0.47</v>
      </c>
      <c r="N30" s="22">
        <v>22</v>
      </c>
      <c r="O30" s="23">
        <f t="shared" si="11"/>
        <v>0.27500000000000002</v>
      </c>
      <c r="P30" s="22">
        <v>44</v>
      </c>
      <c r="Q30" s="23">
        <f t="shared" si="12"/>
        <v>0.17599999999999999</v>
      </c>
      <c r="R30" s="24">
        <f t="shared" si="13"/>
        <v>1.3376666666666666</v>
      </c>
      <c r="S30" s="25">
        <v>11</v>
      </c>
    </row>
    <row r="31" spans="1:19" ht="15" customHeight="1" x14ac:dyDescent="0.2">
      <c r="A31" s="33"/>
      <c r="D31" s="28"/>
      <c r="E31" s="28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4"/>
      <c r="S31" s="35"/>
    </row>
    <row r="33" spans="1:20" ht="15.75" x14ac:dyDescent="0.2">
      <c r="A33" s="19"/>
      <c r="B33" s="20"/>
      <c r="C33" s="20"/>
      <c r="D33" s="21"/>
      <c r="E33" s="21"/>
      <c r="F33" s="44" t="s">
        <v>105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24"/>
      <c r="S33" s="25"/>
    </row>
    <row r="34" spans="1:20" x14ac:dyDescent="0.2">
      <c r="A34" s="12" t="s">
        <v>95</v>
      </c>
      <c r="B34" s="13" t="s">
        <v>18</v>
      </c>
      <c r="C34" s="13" t="s">
        <v>19</v>
      </c>
      <c r="D34" s="14" t="s">
        <v>96</v>
      </c>
      <c r="E34" s="14" t="s">
        <v>97</v>
      </c>
      <c r="F34" s="15" t="s">
        <v>98</v>
      </c>
      <c r="G34" s="15" t="s">
        <v>20</v>
      </c>
      <c r="H34" s="16" t="s">
        <v>98</v>
      </c>
      <c r="I34" s="16" t="s">
        <v>20</v>
      </c>
      <c r="J34" s="15" t="s">
        <v>98</v>
      </c>
      <c r="K34" s="15" t="s">
        <v>20</v>
      </c>
      <c r="L34" s="16" t="s">
        <v>98</v>
      </c>
      <c r="M34" s="16" t="s">
        <v>20</v>
      </c>
      <c r="N34" s="15" t="s">
        <v>98</v>
      </c>
      <c r="O34" s="15" t="s">
        <v>20</v>
      </c>
      <c r="P34" s="16" t="s">
        <v>98</v>
      </c>
      <c r="Q34" s="16" t="s">
        <v>20</v>
      </c>
      <c r="R34" s="17" t="s">
        <v>20</v>
      </c>
      <c r="S34" s="18" t="s">
        <v>99</v>
      </c>
    </row>
    <row r="35" spans="1:20" x14ac:dyDescent="0.2">
      <c r="A35" s="19">
        <v>14</v>
      </c>
      <c r="B35" s="20" t="s">
        <v>23</v>
      </c>
      <c r="C35" s="20" t="s">
        <v>79</v>
      </c>
      <c r="D35" s="21"/>
      <c r="E35" s="21"/>
      <c r="F35" s="22">
        <v>87</v>
      </c>
      <c r="G35" s="23">
        <f>(F35/120)</f>
        <v>0.72499999999999998</v>
      </c>
      <c r="H35" s="22">
        <v>87</v>
      </c>
      <c r="I35" s="23">
        <f>(H35/110)</f>
        <v>0.79090909090909089</v>
      </c>
      <c r="J35" s="22">
        <v>83</v>
      </c>
      <c r="K35" s="23">
        <f>(J35/220)</f>
        <v>0.37727272727272726</v>
      </c>
      <c r="L35" s="22">
        <v>80</v>
      </c>
      <c r="M35" s="23">
        <f>(L35/100)</f>
        <v>0.8</v>
      </c>
      <c r="N35" s="22">
        <v>70</v>
      </c>
      <c r="O35" s="23">
        <f>(N35/80)</f>
        <v>0.875</v>
      </c>
      <c r="P35" s="22">
        <v>60</v>
      </c>
      <c r="Q35" s="23">
        <f>(P35/100)</f>
        <v>0.6</v>
      </c>
      <c r="R35" s="24">
        <f>G35+I35+K35+M35+O35+Q35</f>
        <v>4.168181818181818</v>
      </c>
      <c r="S35" s="25">
        <v>1</v>
      </c>
      <c r="T35" t="s">
        <v>107</v>
      </c>
    </row>
    <row r="36" spans="1:20" x14ac:dyDescent="0.2">
      <c r="A36" s="19">
        <v>16</v>
      </c>
      <c r="B36" s="20" t="s">
        <v>76</v>
      </c>
      <c r="C36" s="20" t="s">
        <v>22</v>
      </c>
      <c r="D36" s="21"/>
      <c r="E36" s="21"/>
      <c r="F36" s="22">
        <v>103</v>
      </c>
      <c r="G36" s="23">
        <f>(F36/120)</f>
        <v>0.85833333333333328</v>
      </c>
      <c r="H36" s="22">
        <v>58</v>
      </c>
      <c r="I36" s="23">
        <f>(H36/110)</f>
        <v>0.52727272727272723</v>
      </c>
      <c r="J36" s="22">
        <v>51</v>
      </c>
      <c r="K36" s="23">
        <f>(J36/220)</f>
        <v>0.23181818181818181</v>
      </c>
      <c r="L36" s="22">
        <v>84</v>
      </c>
      <c r="M36" s="23">
        <f>(L36/100)</f>
        <v>0.84</v>
      </c>
      <c r="N36" s="22">
        <v>57</v>
      </c>
      <c r="O36" s="23">
        <f>(N36/80)</f>
        <v>0.71250000000000002</v>
      </c>
      <c r="P36" s="22">
        <v>25</v>
      </c>
      <c r="Q36" s="23">
        <f>(P36/100)</f>
        <v>0.25</v>
      </c>
      <c r="R36" s="24">
        <f>G36+I36+K36+M36+O36+Q36</f>
        <v>3.419924242424242</v>
      </c>
      <c r="S36" s="25">
        <v>2</v>
      </c>
      <c r="T36" t="s">
        <v>107</v>
      </c>
    </row>
    <row r="37" spans="1:20" x14ac:dyDescent="0.2">
      <c r="A37" s="19">
        <v>17</v>
      </c>
      <c r="B37" s="20" t="s">
        <v>76</v>
      </c>
      <c r="C37" s="20" t="s">
        <v>85</v>
      </c>
      <c r="D37" s="21"/>
      <c r="E37" s="21"/>
      <c r="F37" s="22">
        <v>79</v>
      </c>
      <c r="G37" s="23">
        <f>(F37/120)</f>
        <v>0.65833333333333333</v>
      </c>
      <c r="H37" s="22">
        <v>53</v>
      </c>
      <c r="I37" s="23">
        <f>(H37/110)</f>
        <v>0.48181818181818181</v>
      </c>
      <c r="J37" s="22">
        <v>26</v>
      </c>
      <c r="K37" s="23">
        <f>(J37/220)</f>
        <v>0.11818181818181818</v>
      </c>
      <c r="L37" s="22">
        <v>79</v>
      </c>
      <c r="M37" s="23">
        <f>(L37/100)</f>
        <v>0.79</v>
      </c>
      <c r="N37" s="22">
        <v>61</v>
      </c>
      <c r="O37" s="23">
        <f>(N37/80)</f>
        <v>0.76249999999999996</v>
      </c>
      <c r="P37" s="22">
        <v>30</v>
      </c>
      <c r="Q37" s="23">
        <f>(P37/100)</f>
        <v>0.3</v>
      </c>
      <c r="R37" s="24">
        <f>G37+I37+K37+M37+O37+Q37</f>
        <v>3.1108333333333329</v>
      </c>
      <c r="S37" s="25">
        <v>3</v>
      </c>
      <c r="T37" t="s">
        <v>107</v>
      </c>
    </row>
    <row r="38" spans="1:20" x14ac:dyDescent="0.2">
      <c r="A38" s="19">
        <v>9</v>
      </c>
      <c r="B38" s="20" t="s">
        <v>52</v>
      </c>
      <c r="C38" s="20" t="s">
        <v>61</v>
      </c>
      <c r="D38" s="14"/>
      <c r="E38" s="14"/>
      <c r="F38" s="22">
        <v>87</v>
      </c>
      <c r="G38" s="23">
        <f>(F38/120)</f>
        <v>0.72499999999999998</v>
      </c>
      <c r="H38" s="22">
        <v>34</v>
      </c>
      <c r="I38" s="23">
        <f>(H38/110)</f>
        <v>0.30909090909090908</v>
      </c>
      <c r="J38" s="22">
        <v>10</v>
      </c>
      <c r="K38" s="23">
        <f>(J38/220)</f>
        <v>4.5454545454545456E-2</v>
      </c>
      <c r="L38" s="22">
        <v>79</v>
      </c>
      <c r="M38" s="23">
        <f>(L38/100)</f>
        <v>0.79</v>
      </c>
      <c r="N38" s="22">
        <v>57</v>
      </c>
      <c r="O38" s="23">
        <f>(N38/80)</f>
        <v>0.71250000000000002</v>
      </c>
      <c r="P38" s="22">
        <v>30</v>
      </c>
      <c r="Q38" s="23">
        <f>(P38/100)</f>
        <v>0.3</v>
      </c>
      <c r="R38" s="24">
        <f>G38+I38+K38+M38+O38+Q38</f>
        <v>2.8820454545454544</v>
      </c>
      <c r="S38" s="25">
        <v>4</v>
      </c>
      <c r="T38" t="s">
        <v>107</v>
      </c>
    </row>
  </sheetData>
  <sheetProtection selectLockedCells="1" selectUnlockedCells="1"/>
  <mergeCells count="12">
    <mergeCell ref="R2:S2"/>
    <mergeCell ref="F18:Q18"/>
    <mergeCell ref="F33:Q33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0"/>
  <sheetViews>
    <sheetView zoomScaleNormal="100" workbookViewId="0">
      <selection activeCell="U15" sqref="U15"/>
    </sheetView>
  </sheetViews>
  <sheetFormatPr defaultRowHeight="12.75" x14ac:dyDescent="0.2"/>
  <cols>
    <col min="1" max="1" width="6.140625" customWidth="1"/>
    <col min="2" max="2" width="12" customWidth="1"/>
    <col min="3" max="3" width="15.140625" customWidth="1"/>
    <col min="4" max="5" width="0" hidden="1" customWidth="1"/>
    <col min="6" max="20" width="9.7109375" customWidth="1"/>
  </cols>
  <sheetData>
    <row r="1" spans="1:19" ht="15.75" x14ac:dyDescent="0.2">
      <c r="A1" s="45"/>
      <c r="B1" s="45"/>
      <c r="C1" s="45"/>
      <c r="D1" s="45"/>
      <c r="E1" s="45"/>
      <c r="F1" s="44" t="s">
        <v>86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x14ac:dyDescent="0.2">
      <c r="A2" s="46" t="s">
        <v>87</v>
      </c>
      <c r="B2" s="46"/>
      <c r="C2" s="46"/>
      <c r="D2" s="46"/>
      <c r="E2" s="46"/>
      <c r="F2" s="47" t="s">
        <v>88</v>
      </c>
      <c r="G2" s="47"/>
      <c r="H2" s="48" t="s">
        <v>89</v>
      </c>
      <c r="I2" s="48"/>
      <c r="J2" s="47" t="s">
        <v>90</v>
      </c>
      <c r="K2" s="47"/>
      <c r="L2" s="48" t="s">
        <v>91</v>
      </c>
      <c r="M2" s="48"/>
      <c r="N2" s="47" t="s">
        <v>92</v>
      </c>
      <c r="O2" s="47"/>
      <c r="P2" s="48" t="s">
        <v>93</v>
      </c>
      <c r="Q2" s="48"/>
      <c r="R2" s="43" t="s">
        <v>94</v>
      </c>
      <c r="S2" s="43"/>
    </row>
    <row r="3" spans="1:19" ht="14.25" customHeight="1" x14ac:dyDescent="0.2">
      <c r="A3" s="12" t="s">
        <v>95</v>
      </c>
      <c r="B3" s="13" t="s">
        <v>18</v>
      </c>
      <c r="C3" s="13" t="s">
        <v>19</v>
      </c>
      <c r="D3" s="14" t="s">
        <v>96</v>
      </c>
      <c r="E3" s="14" t="s">
        <v>97</v>
      </c>
      <c r="F3" s="15" t="s">
        <v>98</v>
      </c>
      <c r="G3" s="15" t="s">
        <v>20</v>
      </c>
      <c r="H3" s="16" t="s">
        <v>98</v>
      </c>
      <c r="I3" s="16" t="s">
        <v>20</v>
      </c>
      <c r="J3" s="15" t="s">
        <v>98</v>
      </c>
      <c r="K3" s="15" t="s">
        <v>20</v>
      </c>
      <c r="L3" s="16" t="s">
        <v>98</v>
      </c>
      <c r="M3" s="16" t="s">
        <v>20</v>
      </c>
      <c r="N3" s="15" t="s">
        <v>98</v>
      </c>
      <c r="O3" s="15" t="s">
        <v>20</v>
      </c>
      <c r="P3" s="16" t="s">
        <v>98</v>
      </c>
      <c r="Q3" s="16" t="s">
        <v>20</v>
      </c>
      <c r="R3" s="17" t="s">
        <v>20</v>
      </c>
      <c r="S3" s="18" t="s">
        <v>99</v>
      </c>
    </row>
    <row r="4" spans="1:19" x14ac:dyDescent="0.2">
      <c r="A4" s="19">
        <v>1</v>
      </c>
      <c r="B4" s="20" t="s">
        <v>21</v>
      </c>
      <c r="C4" s="20" t="s">
        <v>22</v>
      </c>
      <c r="D4" s="21"/>
      <c r="E4" s="21"/>
      <c r="F4" s="22">
        <v>113</v>
      </c>
      <c r="G4" s="23">
        <f t="shared" ref="G4:G13" si="0">(F4/120)</f>
        <v>0.94166666666666665</v>
      </c>
      <c r="H4" s="22">
        <v>104</v>
      </c>
      <c r="I4" s="23">
        <f t="shared" ref="I4:I13" si="1">(H4/110)</f>
        <v>0.94545454545454544</v>
      </c>
      <c r="J4" s="22">
        <v>190</v>
      </c>
      <c r="K4" s="23">
        <f t="shared" ref="K4:K13" si="2">(J4/220)</f>
        <v>0.86363636363636365</v>
      </c>
      <c r="L4" s="22">
        <v>74</v>
      </c>
      <c r="M4" s="23">
        <f t="shared" ref="M4:M13" si="3">(L4/100)</f>
        <v>0.74</v>
      </c>
      <c r="N4" s="22">
        <v>75</v>
      </c>
      <c r="O4" s="23">
        <f t="shared" ref="O4:O13" si="4">(N4/80)</f>
        <v>0.9375</v>
      </c>
      <c r="P4" s="22">
        <v>100</v>
      </c>
      <c r="Q4" s="23">
        <f t="shared" ref="Q4:Q13" si="5">(P4/100)</f>
        <v>1</v>
      </c>
      <c r="R4" s="24">
        <f t="shared" ref="R4:R13" si="6">G4+I4+K4+M4+O4+Q4</f>
        <v>5.4282575757575762</v>
      </c>
      <c r="S4" s="25">
        <v>1</v>
      </c>
    </row>
    <row r="5" spans="1:19" x14ac:dyDescent="0.2">
      <c r="A5" s="19">
        <v>15</v>
      </c>
      <c r="B5" s="20" t="s">
        <v>26</v>
      </c>
      <c r="C5" s="20" t="s">
        <v>27</v>
      </c>
      <c r="D5" s="21"/>
      <c r="E5" s="21"/>
      <c r="F5" s="22">
        <v>113</v>
      </c>
      <c r="G5" s="23">
        <f t="shared" si="0"/>
        <v>0.94166666666666665</v>
      </c>
      <c r="H5" s="22">
        <v>110</v>
      </c>
      <c r="I5" s="23">
        <f t="shared" si="1"/>
        <v>1</v>
      </c>
      <c r="J5" s="22">
        <v>149</v>
      </c>
      <c r="K5" s="23">
        <f t="shared" si="2"/>
        <v>0.67727272727272725</v>
      </c>
      <c r="L5" s="22">
        <v>66</v>
      </c>
      <c r="M5" s="23">
        <f t="shared" si="3"/>
        <v>0.66</v>
      </c>
      <c r="N5" s="22">
        <v>70</v>
      </c>
      <c r="O5" s="23">
        <f t="shared" si="4"/>
        <v>0.875</v>
      </c>
      <c r="P5" s="22">
        <v>65</v>
      </c>
      <c r="Q5" s="23">
        <f t="shared" si="5"/>
        <v>0.65</v>
      </c>
      <c r="R5" s="24">
        <f t="shared" si="6"/>
        <v>4.8039393939393946</v>
      </c>
      <c r="S5" s="25">
        <v>2</v>
      </c>
    </row>
    <row r="6" spans="1:19" x14ac:dyDescent="0.2">
      <c r="A6" s="19">
        <v>23</v>
      </c>
      <c r="B6" s="20" t="s">
        <v>34</v>
      </c>
      <c r="C6" s="20" t="s">
        <v>35</v>
      </c>
      <c r="D6" s="21"/>
      <c r="E6" s="21"/>
      <c r="F6" s="22">
        <v>117</v>
      </c>
      <c r="G6" s="23">
        <f t="shared" si="0"/>
        <v>0.97499999999999998</v>
      </c>
      <c r="H6" s="22">
        <v>104</v>
      </c>
      <c r="I6" s="23">
        <f t="shared" si="1"/>
        <v>0.94545454545454544</v>
      </c>
      <c r="J6" s="22">
        <v>166</v>
      </c>
      <c r="K6" s="23">
        <f t="shared" si="2"/>
        <v>0.75454545454545452</v>
      </c>
      <c r="L6" s="22">
        <v>70</v>
      </c>
      <c r="M6" s="23">
        <f t="shared" si="3"/>
        <v>0.7</v>
      </c>
      <c r="N6" s="22">
        <v>70</v>
      </c>
      <c r="O6" s="23">
        <f t="shared" si="4"/>
        <v>0.875</v>
      </c>
      <c r="P6" s="22">
        <v>45</v>
      </c>
      <c r="Q6" s="23">
        <f t="shared" si="5"/>
        <v>0.45</v>
      </c>
      <c r="R6" s="24">
        <f t="shared" si="6"/>
        <v>4.7</v>
      </c>
      <c r="S6" s="25">
        <v>3</v>
      </c>
    </row>
    <row r="7" spans="1:19" x14ac:dyDescent="0.2">
      <c r="A7" s="19">
        <v>12</v>
      </c>
      <c r="B7" s="20" t="s">
        <v>23</v>
      </c>
      <c r="C7" s="20" t="s">
        <v>24</v>
      </c>
      <c r="D7" s="21"/>
      <c r="E7" s="21"/>
      <c r="F7" s="22">
        <v>113</v>
      </c>
      <c r="G7" s="23">
        <f t="shared" si="0"/>
        <v>0.94166666666666665</v>
      </c>
      <c r="H7" s="22">
        <v>81</v>
      </c>
      <c r="I7" s="23">
        <f t="shared" si="1"/>
        <v>0.73636363636363633</v>
      </c>
      <c r="J7" s="22">
        <v>97</v>
      </c>
      <c r="K7" s="23">
        <f t="shared" si="2"/>
        <v>0.44090909090909092</v>
      </c>
      <c r="L7" s="22">
        <v>81</v>
      </c>
      <c r="M7" s="23">
        <f t="shared" si="3"/>
        <v>0.81</v>
      </c>
      <c r="N7" s="22">
        <v>80</v>
      </c>
      <c r="O7" s="23">
        <f t="shared" si="4"/>
        <v>1</v>
      </c>
      <c r="P7" s="22">
        <v>75</v>
      </c>
      <c r="Q7" s="23">
        <f t="shared" si="5"/>
        <v>0.75</v>
      </c>
      <c r="R7" s="24">
        <f t="shared" si="6"/>
        <v>4.6789393939393946</v>
      </c>
      <c r="S7" s="25">
        <v>4</v>
      </c>
    </row>
    <row r="8" spans="1:19" x14ac:dyDescent="0.2">
      <c r="A8" s="19">
        <v>2</v>
      </c>
      <c r="B8" s="20" t="s">
        <v>101</v>
      </c>
      <c r="C8" s="20" t="s">
        <v>29</v>
      </c>
      <c r="D8" s="21"/>
      <c r="E8" s="21"/>
      <c r="F8" s="22">
        <v>116</v>
      </c>
      <c r="G8" s="23">
        <f t="shared" si="0"/>
        <v>0.96666666666666667</v>
      </c>
      <c r="H8" s="22">
        <v>104</v>
      </c>
      <c r="I8" s="23">
        <f t="shared" si="1"/>
        <v>0.94545454545454544</v>
      </c>
      <c r="J8" s="22">
        <v>146</v>
      </c>
      <c r="K8" s="23">
        <f t="shared" si="2"/>
        <v>0.66363636363636369</v>
      </c>
      <c r="L8" s="22">
        <v>61</v>
      </c>
      <c r="M8" s="23">
        <f t="shared" si="3"/>
        <v>0.61</v>
      </c>
      <c r="N8" s="22">
        <v>70</v>
      </c>
      <c r="O8" s="23">
        <f t="shared" si="4"/>
        <v>0.875</v>
      </c>
      <c r="P8" s="22">
        <v>60</v>
      </c>
      <c r="Q8" s="23">
        <f t="shared" si="5"/>
        <v>0.6</v>
      </c>
      <c r="R8" s="24">
        <f t="shared" si="6"/>
        <v>4.6607575757575752</v>
      </c>
      <c r="S8" s="25">
        <v>5</v>
      </c>
    </row>
    <row r="9" spans="1:19" x14ac:dyDescent="0.2">
      <c r="A9" s="19">
        <v>6</v>
      </c>
      <c r="B9" s="20" t="s">
        <v>39</v>
      </c>
      <c r="C9" s="20" t="s">
        <v>40</v>
      </c>
      <c r="D9" s="21"/>
      <c r="E9" s="21"/>
      <c r="F9" s="22">
        <v>108</v>
      </c>
      <c r="G9" s="23">
        <f t="shared" si="0"/>
        <v>0.9</v>
      </c>
      <c r="H9" s="22">
        <v>88</v>
      </c>
      <c r="I9" s="23">
        <f t="shared" si="1"/>
        <v>0.8</v>
      </c>
      <c r="J9" s="22">
        <v>98</v>
      </c>
      <c r="K9" s="23">
        <f t="shared" si="2"/>
        <v>0.44545454545454544</v>
      </c>
      <c r="L9" s="22">
        <v>57</v>
      </c>
      <c r="M9" s="23">
        <f t="shared" si="3"/>
        <v>0.56999999999999995</v>
      </c>
      <c r="N9" s="22">
        <v>70</v>
      </c>
      <c r="O9" s="23">
        <f t="shared" si="4"/>
        <v>0.875</v>
      </c>
      <c r="P9" s="22">
        <v>60</v>
      </c>
      <c r="Q9" s="23">
        <f t="shared" si="5"/>
        <v>0.6</v>
      </c>
      <c r="R9" s="24">
        <f t="shared" si="6"/>
        <v>4.1904545454545454</v>
      </c>
      <c r="S9" s="25">
        <v>6</v>
      </c>
    </row>
    <row r="10" spans="1:19" x14ac:dyDescent="0.2">
      <c r="A10" s="19">
        <v>7</v>
      </c>
      <c r="B10" s="20" t="s">
        <v>21</v>
      </c>
      <c r="C10" s="20" t="s">
        <v>25</v>
      </c>
      <c r="D10" s="21"/>
      <c r="E10" s="21"/>
      <c r="F10" s="22">
        <v>113</v>
      </c>
      <c r="G10" s="23">
        <f t="shared" si="0"/>
        <v>0.94166666666666665</v>
      </c>
      <c r="H10" s="22">
        <v>86</v>
      </c>
      <c r="I10" s="23">
        <f t="shared" si="1"/>
        <v>0.78181818181818186</v>
      </c>
      <c r="J10" s="22">
        <v>102</v>
      </c>
      <c r="K10" s="23">
        <f t="shared" si="2"/>
        <v>0.46363636363636362</v>
      </c>
      <c r="L10" s="22">
        <v>41</v>
      </c>
      <c r="M10" s="23">
        <f t="shared" si="3"/>
        <v>0.41</v>
      </c>
      <c r="N10" s="22">
        <v>70</v>
      </c>
      <c r="O10" s="23">
        <f t="shared" si="4"/>
        <v>0.875</v>
      </c>
      <c r="P10" s="22">
        <v>60</v>
      </c>
      <c r="Q10" s="23">
        <f t="shared" si="5"/>
        <v>0.6</v>
      </c>
      <c r="R10" s="24">
        <f t="shared" si="6"/>
        <v>4.0721212121212123</v>
      </c>
      <c r="S10" s="25">
        <v>7</v>
      </c>
    </row>
    <row r="11" spans="1:19" x14ac:dyDescent="0.2">
      <c r="A11" s="19">
        <v>8</v>
      </c>
      <c r="B11" s="20" t="s">
        <v>41</v>
      </c>
      <c r="C11" s="20" t="s">
        <v>42</v>
      </c>
      <c r="D11" s="21"/>
      <c r="E11" s="21"/>
      <c r="F11" s="22">
        <v>108</v>
      </c>
      <c r="G11" s="23">
        <f t="shared" si="0"/>
        <v>0.9</v>
      </c>
      <c r="H11" s="22">
        <v>68</v>
      </c>
      <c r="I11" s="23">
        <f t="shared" si="1"/>
        <v>0.61818181818181817</v>
      </c>
      <c r="J11" s="22">
        <v>133</v>
      </c>
      <c r="K11" s="23">
        <f t="shared" si="2"/>
        <v>0.6045454545454545</v>
      </c>
      <c r="L11" s="22">
        <v>63</v>
      </c>
      <c r="M11" s="23">
        <f t="shared" si="3"/>
        <v>0.63</v>
      </c>
      <c r="N11" s="22">
        <v>75</v>
      </c>
      <c r="O11" s="23">
        <f t="shared" si="4"/>
        <v>0.9375</v>
      </c>
      <c r="P11" s="22">
        <v>35</v>
      </c>
      <c r="Q11" s="23">
        <f t="shared" si="5"/>
        <v>0.35</v>
      </c>
      <c r="R11" s="24">
        <f t="shared" si="6"/>
        <v>4.0402272727272726</v>
      </c>
      <c r="S11" s="25">
        <v>8</v>
      </c>
    </row>
    <row r="12" spans="1:19" x14ac:dyDescent="0.2">
      <c r="A12" s="19">
        <v>10</v>
      </c>
      <c r="B12" s="20" t="s">
        <v>30</v>
      </c>
      <c r="C12" s="20" t="s">
        <v>111</v>
      </c>
      <c r="D12" s="21"/>
      <c r="E12" s="21"/>
      <c r="F12" s="22">
        <v>113</v>
      </c>
      <c r="G12" s="23">
        <f t="shared" si="0"/>
        <v>0.94166666666666665</v>
      </c>
      <c r="H12" s="22">
        <v>74</v>
      </c>
      <c r="I12" s="23">
        <f t="shared" si="1"/>
        <v>0.67272727272727273</v>
      </c>
      <c r="J12" s="22">
        <v>81</v>
      </c>
      <c r="K12" s="23">
        <f t="shared" si="2"/>
        <v>0.36818181818181817</v>
      </c>
      <c r="L12" s="22">
        <v>48</v>
      </c>
      <c r="M12" s="23">
        <f t="shared" si="3"/>
        <v>0.48</v>
      </c>
      <c r="N12" s="22">
        <v>75</v>
      </c>
      <c r="O12" s="23">
        <f t="shared" si="4"/>
        <v>0.9375</v>
      </c>
      <c r="P12" s="22">
        <v>60</v>
      </c>
      <c r="Q12" s="23">
        <f t="shared" si="5"/>
        <v>0.6</v>
      </c>
      <c r="R12" s="24">
        <f t="shared" si="6"/>
        <v>4.0000757575757575</v>
      </c>
      <c r="S12" s="25">
        <v>9</v>
      </c>
    </row>
    <row r="13" spans="1:19" x14ac:dyDescent="0.2">
      <c r="A13" s="19">
        <v>13</v>
      </c>
      <c r="B13" s="20" t="s">
        <v>30</v>
      </c>
      <c r="C13" s="20" t="s">
        <v>31</v>
      </c>
      <c r="D13" s="21"/>
      <c r="E13" s="21"/>
      <c r="F13" s="22">
        <v>101</v>
      </c>
      <c r="G13" s="23">
        <f t="shared" si="0"/>
        <v>0.84166666666666667</v>
      </c>
      <c r="H13" s="22">
        <v>56</v>
      </c>
      <c r="I13" s="23">
        <f t="shared" si="1"/>
        <v>0.50909090909090904</v>
      </c>
      <c r="J13" s="22">
        <v>57</v>
      </c>
      <c r="K13" s="23">
        <f t="shared" si="2"/>
        <v>0.25909090909090909</v>
      </c>
      <c r="L13" s="22">
        <v>37</v>
      </c>
      <c r="M13" s="23">
        <f t="shared" si="3"/>
        <v>0.37</v>
      </c>
      <c r="N13" s="22">
        <v>80</v>
      </c>
      <c r="O13" s="23">
        <f t="shared" si="4"/>
        <v>1</v>
      </c>
      <c r="P13" s="22">
        <v>70</v>
      </c>
      <c r="Q13" s="23">
        <f t="shared" si="5"/>
        <v>0.7</v>
      </c>
      <c r="R13" s="24">
        <f t="shared" si="6"/>
        <v>3.6798484848484847</v>
      </c>
      <c r="S13" s="25">
        <v>10</v>
      </c>
    </row>
    <row r="14" spans="1:19" ht="15.75" x14ac:dyDescent="0.2">
      <c r="A14" s="19"/>
      <c r="B14" s="20"/>
      <c r="C14" s="20"/>
      <c r="D14" s="21"/>
      <c r="E14" s="21"/>
      <c r="F14" s="44" t="s">
        <v>102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24"/>
      <c r="S14" s="25"/>
    </row>
    <row r="15" spans="1:19" x14ac:dyDescent="0.2">
      <c r="A15" s="12" t="s">
        <v>95</v>
      </c>
      <c r="B15" s="13" t="s">
        <v>18</v>
      </c>
      <c r="C15" s="13" t="s">
        <v>19</v>
      </c>
      <c r="D15" s="14" t="s">
        <v>96</v>
      </c>
      <c r="E15" s="14" t="s">
        <v>97</v>
      </c>
      <c r="F15" s="15" t="s">
        <v>98</v>
      </c>
      <c r="G15" s="15" t="s">
        <v>20</v>
      </c>
      <c r="H15" s="16" t="s">
        <v>98</v>
      </c>
      <c r="I15" s="16" t="s">
        <v>20</v>
      </c>
      <c r="J15" s="15" t="s">
        <v>98</v>
      </c>
      <c r="K15" s="15" t="s">
        <v>20</v>
      </c>
      <c r="L15" s="16" t="s">
        <v>98</v>
      </c>
      <c r="M15" s="16" t="s">
        <v>20</v>
      </c>
      <c r="N15" s="15" t="s">
        <v>98</v>
      </c>
      <c r="O15" s="15" t="s">
        <v>20</v>
      </c>
      <c r="P15" s="16" t="s">
        <v>98</v>
      </c>
      <c r="Q15" s="16" t="s">
        <v>20</v>
      </c>
      <c r="R15" s="17" t="s">
        <v>20</v>
      </c>
      <c r="S15" s="18" t="s">
        <v>99</v>
      </c>
    </row>
    <row r="16" spans="1:19" ht="15" customHeight="1" x14ac:dyDescent="0.2">
      <c r="A16" s="19">
        <v>17</v>
      </c>
      <c r="B16" s="20" t="s">
        <v>21</v>
      </c>
      <c r="C16" s="20" t="s">
        <v>22</v>
      </c>
      <c r="D16" s="21"/>
      <c r="E16" s="21"/>
      <c r="F16" s="22">
        <v>113</v>
      </c>
      <c r="G16" s="23">
        <f t="shared" ref="G16:G23" si="7">(F16/120)</f>
        <v>0.94166666666666665</v>
      </c>
      <c r="H16" s="22">
        <v>104</v>
      </c>
      <c r="I16" s="23">
        <f t="shared" ref="I16:I23" si="8">(H16/110)</f>
        <v>0.94545454545454544</v>
      </c>
      <c r="J16" s="22">
        <v>87</v>
      </c>
      <c r="K16" s="23">
        <f t="shared" ref="K16:K23" si="9">(J16/220)</f>
        <v>0.39545454545454545</v>
      </c>
      <c r="L16" s="22">
        <v>77</v>
      </c>
      <c r="M16" s="23">
        <f t="shared" ref="M16:M23" si="10">(L16/100)</f>
        <v>0.77</v>
      </c>
      <c r="N16" s="22">
        <v>70</v>
      </c>
      <c r="O16" s="23">
        <f t="shared" ref="O16:O23" si="11">(N16/80)</f>
        <v>0.875</v>
      </c>
      <c r="P16" s="22">
        <v>230</v>
      </c>
      <c r="Q16" s="23">
        <f t="shared" ref="Q16:Q23" si="12">(P16/250)</f>
        <v>0.92</v>
      </c>
      <c r="R16" s="24">
        <f t="shared" ref="R16:R23" si="13">G16+I16+K16+M16+O16+Q16</f>
        <v>4.8475757575757576</v>
      </c>
      <c r="S16" s="25">
        <v>1</v>
      </c>
    </row>
    <row r="17" spans="1:20" ht="15" customHeight="1" x14ac:dyDescent="0.2">
      <c r="A17" s="19">
        <v>5</v>
      </c>
      <c r="B17" s="20" t="s">
        <v>30</v>
      </c>
      <c r="C17" s="20" t="s">
        <v>57</v>
      </c>
      <c r="D17" s="20"/>
      <c r="E17" s="20"/>
      <c r="F17" s="22">
        <v>113</v>
      </c>
      <c r="G17" s="23">
        <f t="shared" si="7"/>
        <v>0.94166666666666665</v>
      </c>
      <c r="H17" s="22">
        <v>62</v>
      </c>
      <c r="I17" s="23">
        <f t="shared" si="8"/>
        <v>0.5636363636363636</v>
      </c>
      <c r="J17" s="22">
        <v>121</v>
      </c>
      <c r="K17" s="23">
        <f t="shared" si="9"/>
        <v>0.55000000000000004</v>
      </c>
      <c r="L17" s="22">
        <v>51</v>
      </c>
      <c r="M17" s="23">
        <f t="shared" si="10"/>
        <v>0.51</v>
      </c>
      <c r="N17" s="22">
        <v>73</v>
      </c>
      <c r="O17" s="23">
        <f t="shared" si="11"/>
        <v>0.91249999999999998</v>
      </c>
      <c r="P17" s="22">
        <v>230</v>
      </c>
      <c r="Q17" s="23">
        <f t="shared" si="12"/>
        <v>0.92</v>
      </c>
      <c r="R17" s="24">
        <f t="shared" si="13"/>
        <v>4.3978030303030309</v>
      </c>
      <c r="S17" s="25">
        <v>2</v>
      </c>
    </row>
    <row r="18" spans="1:20" ht="15" customHeight="1" x14ac:dyDescent="0.2">
      <c r="A18" s="19">
        <v>3</v>
      </c>
      <c r="B18" s="20" t="s">
        <v>55</v>
      </c>
      <c r="C18" s="20" t="s">
        <v>56</v>
      </c>
      <c r="D18" s="20"/>
      <c r="E18" s="20"/>
      <c r="F18" s="22">
        <v>108</v>
      </c>
      <c r="G18" s="23">
        <f t="shared" si="7"/>
        <v>0.9</v>
      </c>
      <c r="H18" s="22">
        <v>85</v>
      </c>
      <c r="I18" s="23">
        <f t="shared" si="8"/>
        <v>0.77272727272727271</v>
      </c>
      <c r="J18" s="22">
        <v>115</v>
      </c>
      <c r="K18" s="23">
        <f t="shared" si="9"/>
        <v>0.52272727272727271</v>
      </c>
      <c r="L18" s="22">
        <v>79</v>
      </c>
      <c r="M18" s="23">
        <f t="shared" si="10"/>
        <v>0.79</v>
      </c>
      <c r="N18" s="22">
        <v>71</v>
      </c>
      <c r="O18" s="23">
        <f t="shared" si="11"/>
        <v>0.88749999999999996</v>
      </c>
      <c r="P18" s="22">
        <v>120</v>
      </c>
      <c r="Q18" s="23">
        <f t="shared" si="12"/>
        <v>0.48</v>
      </c>
      <c r="R18" s="24">
        <f t="shared" si="13"/>
        <v>4.352954545454546</v>
      </c>
      <c r="S18" s="25">
        <v>3</v>
      </c>
    </row>
    <row r="19" spans="1:20" ht="15" customHeight="1" x14ac:dyDescent="0.2">
      <c r="A19" s="19">
        <v>4</v>
      </c>
      <c r="B19" s="20" t="s">
        <v>30</v>
      </c>
      <c r="C19" s="20" t="s">
        <v>62</v>
      </c>
      <c r="D19" s="20"/>
      <c r="E19" s="20"/>
      <c r="F19" s="22">
        <v>115</v>
      </c>
      <c r="G19" s="23">
        <f t="shared" si="7"/>
        <v>0.95833333333333337</v>
      </c>
      <c r="H19" s="22">
        <v>87</v>
      </c>
      <c r="I19" s="23">
        <f t="shared" si="8"/>
        <v>0.79090909090909089</v>
      </c>
      <c r="J19" s="22">
        <v>70</v>
      </c>
      <c r="K19" s="23">
        <f t="shared" si="9"/>
        <v>0.31818181818181818</v>
      </c>
      <c r="L19" s="22">
        <v>62</v>
      </c>
      <c r="M19" s="23">
        <f t="shared" si="10"/>
        <v>0.62</v>
      </c>
      <c r="N19" s="22">
        <v>70</v>
      </c>
      <c r="O19" s="23">
        <f t="shared" si="11"/>
        <v>0.875</v>
      </c>
      <c r="P19" s="22">
        <v>190</v>
      </c>
      <c r="Q19" s="23">
        <f t="shared" si="12"/>
        <v>0.76</v>
      </c>
      <c r="R19" s="24">
        <f t="shared" si="13"/>
        <v>4.3224242424242423</v>
      </c>
      <c r="S19" s="25">
        <v>4</v>
      </c>
    </row>
    <row r="20" spans="1:20" ht="15" customHeight="1" x14ac:dyDescent="0.2">
      <c r="A20" s="19">
        <v>24</v>
      </c>
      <c r="B20" s="20" t="s">
        <v>21</v>
      </c>
      <c r="C20" s="20" t="s">
        <v>25</v>
      </c>
      <c r="D20" s="20"/>
      <c r="E20" s="20"/>
      <c r="F20" s="22">
        <v>111</v>
      </c>
      <c r="G20" s="23">
        <f t="shared" si="7"/>
        <v>0.92500000000000004</v>
      </c>
      <c r="H20" s="22">
        <v>104</v>
      </c>
      <c r="I20" s="23">
        <f t="shared" si="8"/>
        <v>0.94545454545454544</v>
      </c>
      <c r="J20" s="22">
        <v>75</v>
      </c>
      <c r="K20" s="23">
        <f t="shared" si="9"/>
        <v>0.34090909090909088</v>
      </c>
      <c r="L20" s="22">
        <v>60</v>
      </c>
      <c r="M20" s="23">
        <f t="shared" si="10"/>
        <v>0.6</v>
      </c>
      <c r="N20" s="22">
        <v>60</v>
      </c>
      <c r="O20" s="23">
        <f t="shared" si="11"/>
        <v>0.75</v>
      </c>
      <c r="P20" s="22">
        <v>130</v>
      </c>
      <c r="Q20" s="23">
        <f t="shared" si="12"/>
        <v>0.52</v>
      </c>
      <c r="R20" s="24">
        <f t="shared" si="13"/>
        <v>4.081363636363637</v>
      </c>
      <c r="S20" s="25">
        <v>5</v>
      </c>
    </row>
    <row r="21" spans="1:20" ht="15" customHeight="1" x14ac:dyDescent="0.2">
      <c r="A21" s="19">
        <v>16</v>
      </c>
      <c r="B21" s="20" t="s">
        <v>41</v>
      </c>
      <c r="C21" s="20" t="s">
        <v>42</v>
      </c>
      <c r="D21" s="20"/>
      <c r="E21" s="20"/>
      <c r="F21" s="22">
        <v>110</v>
      </c>
      <c r="G21" s="23">
        <f t="shared" si="7"/>
        <v>0.91666666666666663</v>
      </c>
      <c r="H21" s="22">
        <v>64</v>
      </c>
      <c r="I21" s="23">
        <f t="shared" si="8"/>
        <v>0.58181818181818179</v>
      </c>
      <c r="J21" s="22">
        <v>110</v>
      </c>
      <c r="K21" s="23">
        <f t="shared" si="9"/>
        <v>0.5</v>
      </c>
      <c r="L21" s="22">
        <v>56</v>
      </c>
      <c r="M21" s="23">
        <f t="shared" si="10"/>
        <v>0.56000000000000005</v>
      </c>
      <c r="N21" s="22">
        <v>70</v>
      </c>
      <c r="O21" s="23">
        <f t="shared" si="11"/>
        <v>0.875</v>
      </c>
      <c r="P21" s="22">
        <v>140</v>
      </c>
      <c r="Q21" s="23">
        <f t="shared" si="12"/>
        <v>0.56000000000000005</v>
      </c>
      <c r="R21" s="24">
        <f t="shared" si="13"/>
        <v>3.9934848484848486</v>
      </c>
      <c r="S21" s="25">
        <v>6</v>
      </c>
    </row>
    <row r="22" spans="1:20" ht="15" customHeight="1" x14ac:dyDescent="0.2">
      <c r="A22" s="19">
        <v>31</v>
      </c>
      <c r="B22" s="20" t="s">
        <v>34</v>
      </c>
      <c r="C22" s="20" t="s">
        <v>35</v>
      </c>
      <c r="D22" s="20"/>
      <c r="E22" s="20"/>
      <c r="F22" s="22">
        <v>103</v>
      </c>
      <c r="G22" s="23">
        <f t="shared" si="7"/>
        <v>0.85833333333333328</v>
      </c>
      <c r="H22" s="22">
        <v>24</v>
      </c>
      <c r="I22" s="23">
        <f t="shared" si="8"/>
        <v>0.21818181818181817</v>
      </c>
      <c r="J22" s="22">
        <v>13</v>
      </c>
      <c r="K22" s="23">
        <f t="shared" si="9"/>
        <v>5.909090909090909E-2</v>
      </c>
      <c r="L22" s="22">
        <v>39</v>
      </c>
      <c r="M22" s="23">
        <f t="shared" si="10"/>
        <v>0.39</v>
      </c>
      <c r="N22" s="22">
        <v>60</v>
      </c>
      <c r="O22" s="23">
        <f t="shared" si="11"/>
        <v>0.75</v>
      </c>
      <c r="P22" s="22">
        <v>140</v>
      </c>
      <c r="Q22" s="23">
        <f t="shared" si="12"/>
        <v>0.56000000000000005</v>
      </c>
      <c r="R22" s="24">
        <f t="shared" si="13"/>
        <v>2.8356060606060605</v>
      </c>
      <c r="S22" s="25">
        <v>7</v>
      </c>
    </row>
    <row r="23" spans="1:20" ht="15" customHeight="1" x14ac:dyDescent="0.2">
      <c r="A23" s="19">
        <v>21</v>
      </c>
      <c r="B23" s="20" t="s">
        <v>72</v>
      </c>
      <c r="C23" s="20" t="s">
        <v>73</v>
      </c>
      <c r="D23" s="20"/>
      <c r="E23" s="20"/>
      <c r="F23" s="22">
        <v>75</v>
      </c>
      <c r="G23" s="23">
        <f t="shared" si="7"/>
        <v>0.625</v>
      </c>
      <c r="H23" s="22">
        <v>59</v>
      </c>
      <c r="I23" s="23">
        <f t="shared" si="8"/>
        <v>0.53636363636363638</v>
      </c>
      <c r="J23" s="22">
        <v>17</v>
      </c>
      <c r="K23" s="23">
        <f t="shared" si="9"/>
        <v>7.7272727272727271E-2</v>
      </c>
      <c r="L23" s="22">
        <v>38</v>
      </c>
      <c r="M23" s="23">
        <f t="shared" si="10"/>
        <v>0.38</v>
      </c>
      <c r="N23" s="22">
        <v>40</v>
      </c>
      <c r="O23" s="23">
        <f t="shared" si="11"/>
        <v>0.5</v>
      </c>
      <c r="P23" s="22">
        <v>110</v>
      </c>
      <c r="Q23" s="23">
        <f t="shared" si="12"/>
        <v>0.44</v>
      </c>
      <c r="R23" s="24">
        <f t="shared" si="13"/>
        <v>2.5586363636363636</v>
      </c>
      <c r="S23" s="25">
        <v>8</v>
      </c>
    </row>
    <row r="25" spans="1:20" ht="15.75" x14ac:dyDescent="0.2">
      <c r="A25" s="19"/>
      <c r="B25" s="20"/>
      <c r="C25" s="20"/>
      <c r="D25" s="21"/>
      <c r="E25" s="21"/>
      <c r="F25" s="44" t="s">
        <v>105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4"/>
      <c r="S25" s="25"/>
    </row>
    <row r="26" spans="1:20" x14ac:dyDescent="0.2">
      <c r="A26" s="12" t="s">
        <v>95</v>
      </c>
      <c r="B26" s="13" t="s">
        <v>18</v>
      </c>
      <c r="C26" s="13" t="s">
        <v>19</v>
      </c>
      <c r="D26" s="14" t="s">
        <v>96</v>
      </c>
      <c r="E26" s="14" t="s">
        <v>97</v>
      </c>
      <c r="F26" s="15" t="s">
        <v>98</v>
      </c>
      <c r="G26" s="15" t="s">
        <v>20</v>
      </c>
      <c r="H26" s="16" t="s">
        <v>98</v>
      </c>
      <c r="I26" s="16" t="s">
        <v>20</v>
      </c>
      <c r="J26" s="15" t="s">
        <v>98</v>
      </c>
      <c r="K26" s="15" t="s">
        <v>20</v>
      </c>
      <c r="L26" s="16" t="s">
        <v>98</v>
      </c>
      <c r="M26" s="16" t="s">
        <v>20</v>
      </c>
      <c r="N26" s="15" t="s">
        <v>98</v>
      </c>
      <c r="O26" s="15" t="s">
        <v>20</v>
      </c>
      <c r="P26" s="16" t="s">
        <v>98</v>
      </c>
      <c r="Q26" s="16" t="s">
        <v>20</v>
      </c>
      <c r="R26" s="17" t="s">
        <v>20</v>
      </c>
      <c r="S26" s="18" t="s">
        <v>99</v>
      </c>
    </row>
    <row r="27" spans="1:20" x14ac:dyDescent="0.2">
      <c r="A27" s="19">
        <v>11</v>
      </c>
      <c r="B27" s="20" t="s">
        <v>21</v>
      </c>
      <c r="C27" s="20" t="s">
        <v>80</v>
      </c>
      <c r="D27" s="21"/>
      <c r="E27" s="21"/>
      <c r="F27" s="22">
        <v>110</v>
      </c>
      <c r="G27" s="23">
        <f>(F27/120)</f>
        <v>0.91666666666666663</v>
      </c>
      <c r="H27" s="22">
        <v>72</v>
      </c>
      <c r="I27" s="23">
        <f>(H27/110)</f>
        <v>0.65454545454545454</v>
      </c>
      <c r="J27" s="22">
        <v>80</v>
      </c>
      <c r="K27" s="23">
        <f>(J27/220)</f>
        <v>0.36363636363636365</v>
      </c>
      <c r="L27" s="22">
        <v>94</v>
      </c>
      <c r="M27" s="23">
        <f>(L27/100)</f>
        <v>0.94</v>
      </c>
      <c r="N27" s="22">
        <v>70</v>
      </c>
      <c r="O27" s="23">
        <f>(N27/80)</f>
        <v>0.875</v>
      </c>
      <c r="P27" s="22">
        <v>85</v>
      </c>
      <c r="Q27" s="23">
        <f>(P27/100)</f>
        <v>0.85</v>
      </c>
      <c r="R27" s="24">
        <f>G27+I27+K27+M27+O27+Q27</f>
        <v>4.5998484848484846</v>
      </c>
      <c r="S27" s="25">
        <v>1</v>
      </c>
      <c r="T27" t="s">
        <v>107</v>
      </c>
    </row>
    <row r="28" spans="1:20" x14ac:dyDescent="0.2">
      <c r="A28" s="19">
        <v>14</v>
      </c>
      <c r="B28" s="20" t="s">
        <v>81</v>
      </c>
      <c r="C28" s="20" t="s">
        <v>82</v>
      </c>
      <c r="D28" s="21"/>
      <c r="E28" s="21"/>
      <c r="F28" s="22">
        <v>107</v>
      </c>
      <c r="G28" s="23">
        <f>(F28/120)</f>
        <v>0.89166666666666672</v>
      </c>
      <c r="H28" s="22">
        <v>93</v>
      </c>
      <c r="I28" s="23">
        <f>(H28/110)</f>
        <v>0.84545454545454546</v>
      </c>
      <c r="J28" s="22">
        <v>81</v>
      </c>
      <c r="K28" s="23">
        <f>(J28/220)</f>
        <v>0.36818181818181817</v>
      </c>
      <c r="L28" s="22">
        <v>85</v>
      </c>
      <c r="M28" s="23">
        <f>(L28/100)</f>
        <v>0.85</v>
      </c>
      <c r="N28" s="22">
        <v>70</v>
      </c>
      <c r="O28" s="23">
        <f>(N28/80)</f>
        <v>0.875</v>
      </c>
      <c r="P28" s="22">
        <v>55</v>
      </c>
      <c r="Q28" s="23">
        <f>(P28/100)</f>
        <v>0.55000000000000004</v>
      </c>
      <c r="R28" s="24">
        <f>G28+I28+K28+M28+O28+Q28</f>
        <v>4.3803030303030308</v>
      </c>
      <c r="S28" s="25">
        <v>2</v>
      </c>
      <c r="T28" t="s">
        <v>107</v>
      </c>
    </row>
    <row r="29" spans="1:20" x14ac:dyDescent="0.2">
      <c r="A29" s="19">
        <v>20</v>
      </c>
      <c r="B29" s="20" t="s">
        <v>23</v>
      </c>
      <c r="C29" s="20" t="s">
        <v>24</v>
      </c>
      <c r="D29" s="14"/>
      <c r="E29" s="14"/>
      <c r="F29" s="22">
        <v>95</v>
      </c>
      <c r="G29" s="23">
        <f>(F29/120)</f>
        <v>0.79166666666666663</v>
      </c>
      <c r="H29" s="22">
        <v>59</v>
      </c>
      <c r="I29" s="23">
        <f>(H29/110)</f>
        <v>0.53636363636363638</v>
      </c>
      <c r="J29" s="22">
        <v>61</v>
      </c>
      <c r="K29" s="23">
        <f>(J29/220)</f>
        <v>0.27727272727272728</v>
      </c>
      <c r="L29" s="22">
        <v>94</v>
      </c>
      <c r="M29" s="23">
        <f>(L29/100)</f>
        <v>0.94</v>
      </c>
      <c r="N29" s="22">
        <v>80</v>
      </c>
      <c r="O29" s="23">
        <f>(N29/80)</f>
        <v>1</v>
      </c>
      <c r="P29" s="22">
        <v>25</v>
      </c>
      <c r="Q29" s="23">
        <f>(P29/100)</f>
        <v>0.25</v>
      </c>
      <c r="R29" s="24">
        <f>G29+I29+K29+M29+O29+Q29</f>
        <v>3.7953030303030304</v>
      </c>
      <c r="S29" s="25">
        <v>3</v>
      </c>
      <c r="T29" t="s">
        <v>107</v>
      </c>
    </row>
    <row r="30" spans="1:20" x14ac:dyDescent="0.2">
      <c r="A30" s="19">
        <v>9</v>
      </c>
      <c r="B30" s="20" t="s">
        <v>76</v>
      </c>
      <c r="C30" s="20" t="s">
        <v>22</v>
      </c>
      <c r="D30" s="21"/>
      <c r="E30" s="21"/>
      <c r="F30" s="22">
        <v>97</v>
      </c>
      <c r="G30" s="23">
        <f>(F30/120)</f>
        <v>0.80833333333333335</v>
      </c>
      <c r="H30" s="22">
        <v>49</v>
      </c>
      <c r="I30" s="23">
        <f>(H30/110)</f>
        <v>0.44545454545454544</v>
      </c>
      <c r="J30" s="22">
        <v>35</v>
      </c>
      <c r="K30" s="23">
        <f>(J30/220)</f>
        <v>0.15909090909090909</v>
      </c>
      <c r="L30" s="22">
        <v>92</v>
      </c>
      <c r="M30" s="23">
        <f>(L30/100)</f>
        <v>0.92</v>
      </c>
      <c r="N30" s="22">
        <v>55</v>
      </c>
      <c r="O30" s="23">
        <f>(N30/80)</f>
        <v>0.6875</v>
      </c>
      <c r="P30" s="22">
        <v>30</v>
      </c>
      <c r="Q30" s="23">
        <f>(P30/100)</f>
        <v>0.3</v>
      </c>
      <c r="R30" s="24">
        <f>G30+I30+K30+M30+O30+Q30</f>
        <v>3.3203787878787878</v>
      </c>
      <c r="S30" s="25">
        <v>4</v>
      </c>
      <c r="T30" t="s">
        <v>107</v>
      </c>
    </row>
  </sheetData>
  <sheetProtection selectLockedCells="1" selectUnlockedCells="1"/>
  <mergeCells count="12">
    <mergeCell ref="R2:S2"/>
    <mergeCell ref="F14:Q14"/>
    <mergeCell ref="F25:Q25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0833333333333337" right="0.70833333333333337" top="0.78749999999999998" bottom="0.78749999999999998" header="0.51180555555555551" footer="0.51180555555555551"/>
  <pageSetup paperSize="9" scale="90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0"/>
  <sheetViews>
    <sheetView tabSelected="1" workbookViewId="0">
      <selection sqref="A1:E1"/>
    </sheetView>
  </sheetViews>
  <sheetFormatPr defaultColWidth="9.7109375" defaultRowHeight="12.75" x14ac:dyDescent="0.2"/>
  <cols>
    <col min="3" max="3" width="12.5703125" customWidth="1"/>
    <col min="4" max="5" width="0" hidden="1" customWidth="1"/>
  </cols>
  <sheetData>
    <row r="1" spans="1:19" ht="15.75" x14ac:dyDescent="0.2">
      <c r="A1" s="45"/>
      <c r="B1" s="45"/>
      <c r="C1" s="45"/>
      <c r="D1" s="45"/>
      <c r="E1" s="45"/>
      <c r="F1" s="44" t="s">
        <v>86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x14ac:dyDescent="0.2">
      <c r="A2" s="46" t="s">
        <v>87</v>
      </c>
      <c r="B2" s="46"/>
      <c r="C2" s="46"/>
      <c r="D2" s="46"/>
      <c r="E2" s="46"/>
      <c r="F2" s="47" t="s">
        <v>88</v>
      </c>
      <c r="G2" s="47"/>
      <c r="H2" s="48" t="s">
        <v>89</v>
      </c>
      <c r="I2" s="48"/>
      <c r="J2" s="47" t="s">
        <v>90</v>
      </c>
      <c r="K2" s="47"/>
      <c r="L2" s="48" t="s">
        <v>91</v>
      </c>
      <c r="M2" s="48"/>
      <c r="N2" s="47" t="s">
        <v>92</v>
      </c>
      <c r="O2" s="47"/>
      <c r="P2" s="48" t="s">
        <v>93</v>
      </c>
      <c r="Q2" s="48"/>
      <c r="R2" s="43" t="s">
        <v>94</v>
      </c>
      <c r="S2" s="43"/>
    </row>
    <row r="3" spans="1:19" ht="14.25" customHeight="1" x14ac:dyDescent="0.2">
      <c r="A3" s="12" t="s">
        <v>95</v>
      </c>
      <c r="B3" s="13" t="s">
        <v>18</v>
      </c>
      <c r="C3" s="13" t="s">
        <v>19</v>
      </c>
      <c r="D3" s="14" t="s">
        <v>96</v>
      </c>
      <c r="E3" s="14" t="s">
        <v>97</v>
      </c>
      <c r="F3" s="15" t="s">
        <v>98</v>
      </c>
      <c r="G3" s="15" t="s">
        <v>20</v>
      </c>
      <c r="H3" s="16" t="s">
        <v>98</v>
      </c>
      <c r="I3" s="16" t="s">
        <v>20</v>
      </c>
      <c r="J3" s="15" t="s">
        <v>98</v>
      </c>
      <c r="K3" s="15" t="s">
        <v>20</v>
      </c>
      <c r="L3" s="16" t="s">
        <v>98</v>
      </c>
      <c r="M3" s="16" t="s">
        <v>20</v>
      </c>
      <c r="N3" s="15" t="s">
        <v>98</v>
      </c>
      <c r="O3" s="15" t="s">
        <v>20</v>
      </c>
      <c r="P3" s="16" t="s">
        <v>98</v>
      </c>
      <c r="Q3" s="16" t="s">
        <v>20</v>
      </c>
      <c r="R3" s="17" t="s">
        <v>20</v>
      </c>
      <c r="S3" s="18" t="s">
        <v>99</v>
      </c>
    </row>
    <row r="4" spans="1:19" x14ac:dyDescent="0.2">
      <c r="A4" s="19">
        <v>9</v>
      </c>
      <c r="B4" s="20" t="s">
        <v>55</v>
      </c>
      <c r="C4" s="20" t="s">
        <v>56</v>
      </c>
      <c r="D4" s="21" t="s">
        <v>115</v>
      </c>
      <c r="E4" s="21"/>
      <c r="F4" s="22">
        <v>95</v>
      </c>
      <c r="G4" s="23">
        <f>(F4/120)</f>
        <v>0.79166666666666663</v>
      </c>
      <c r="H4" s="22">
        <v>80</v>
      </c>
      <c r="I4" s="23">
        <f>(H4/110)</f>
        <v>0.72727272727272729</v>
      </c>
      <c r="J4" s="22">
        <v>69</v>
      </c>
      <c r="K4" s="23">
        <f>(J4/220)</f>
        <v>0.31363636363636366</v>
      </c>
      <c r="L4" s="22">
        <v>73</v>
      </c>
      <c r="M4" s="23">
        <f>(L4/100)</f>
        <v>0.73</v>
      </c>
      <c r="N4" s="22">
        <v>75</v>
      </c>
      <c r="O4" s="23">
        <f>(N4/80)</f>
        <v>0.9375</v>
      </c>
      <c r="P4" s="22">
        <v>50</v>
      </c>
      <c r="Q4" s="23">
        <f>(P4/100)</f>
        <v>0.5</v>
      </c>
      <c r="R4" s="24">
        <f>G4+I4+K4+M4+O4+Q4</f>
        <v>4.0000757575757575</v>
      </c>
      <c r="S4" s="25">
        <v>1</v>
      </c>
    </row>
    <row r="5" spans="1:19" x14ac:dyDescent="0.2">
      <c r="A5" s="19">
        <v>12</v>
      </c>
      <c r="B5" s="20" t="s">
        <v>37</v>
      </c>
      <c r="C5" s="20" t="s">
        <v>38</v>
      </c>
      <c r="D5" s="20" t="s">
        <v>115</v>
      </c>
      <c r="E5" s="21"/>
      <c r="F5" s="22">
        <v>110</v>
      </c>
      <c r="G5" s="23">
        <f>(F5/120)</f>
        <v>0.91666666666666663</v>
      </c>
      <c r="H5" s="22">
        <v>84</v>
      </c>
      <c r="I5" s="23">
        <f>(H5/110)</f>
        <v>0.76363636363636367</v>
      </c>
      <c r="J5" s="22">
        <v>69</v>
      </c>
      <c r="K5" s="23">
        <f>(J5/220)</f>
        <v>0.31363636363636366</v>
      </c>
      <c r="L5" s="22">
        <v>42</v>
      </c>
      <c r="M5" s="23">
        <f>(L5/100)</f>
        <v>0.42</v>
      </c>
      <c r="N5" s="22">
        <v>63</v>
      </c>
      <c r="O5" s="23">
        <f>(N5/80)</f>
        <v>0.78749999999999998</v>
      </c>
      <c r="P5" s="22">
        <v>55</v>
      </c>
      <c r="Q5" s="23">
        <f>(P5/100)</f>
        <v>0.55000000000000004</v>
      </c>
      <c r="R5" s="24">
        <f>G5+I5+K5+M5+O5+Q5</f>
        <v>3.7514393939393944</v>
      </c>
      <c r="S5" s="25">
        <v>2</v>
      </c>
    </row>
    <row r="6" spans="1:19" x14ac:dyDescent="0.2">
      <c r="A6" s="19">
        <v>5</v>
      </c>
      <c r="B6" s="20" t="s">
        <v>41</v>
      </c>
      <c r="C6" s="20" t="s">
        <v>42</v>
      </c>
      <c r="D6" s="21" t="s">
        <v>112</v>
      </c>
      <c r="E6" s="21"/>
      <c r="F6" s="22">
        <v>107</v>
      </c>
      <c r="G6" s="23">
        <f>(F6/120)</f>
        <v>0.89166666666666672</v>
      </c>
      <c r="H6" s="22">
        <v>64</v>
      </c>
      <c r="I6" s="23">
        <f>(H6/110)</f>
        <v>0.58181818181818179</v>
      </c>
      <c r="J6" s="22">
        <v>139</v>
      </c>
      <c r="K6" s="23">
        <f>(J6/220)</f>
        <v>0.63181818181818183</v>
      </c>
      <c r="L6" s="22">
        <v>70</v>
      </c>
      <c r="M6" s="23">
        <f>(L6/100)</f>
        <v>0.7</v>
      </c>
      <c r="N6" s="22">
        <v>43</v>
      </c>
      <c r="O6" s="23">
        <f>(N6/80)</f>
        <v>0.53749999999999998</v>
      </c>
      <c r="P6" s="22">
        <v>35</v>
      </c>
      <c r="Q6" s="23">
        <f>(P6/100)</f>
        <v>0.35</v>
      </c>
      <c r="R6" s="24">
        <f>G6+I6+K6+M6+O6+Q6</f>
        <v>3.6928030303030308</v>
      </c>
      <c r="S6" s="25">
        <v>3</v>
      </c>
    </row>
    <row r="7" spans="1:19" x14ac:dyDescent="0.2">
      <c r="A7" s="19">
        <v>7</v>
      </c>
      <c r="B7" s="20" t="s">
        <v>32</v>
      </c>
      <c r="C7" s="20" t="s">
        <v>33</v>
      </c>
      <c r="D7" s="21" t="s">
        <v>114</v>
      </c>
      <c r="E7" s="21"/>
      <c r="F7" s="22">
        <v>111</v>
      </c>
      <c r="G7" s="23">
        <f>(F7/120)</f>
        <v>0.92500000000000004</v>
      </c>
      <c r="H7" s="22">
        <v>87</v>
      </c>
      <c r="I7" s="23">
        <f>(H7/110)</f>
        <v>0.79090909090909089</v>
      </c>
      <c r="J7" s="22">
        <v>82</v>
      </c>
      <c r="K7" s="23">
        <f>(J7/220)</f>
        <v>0.37272727272727274</v>
      </c>
      <c r="L7" s="22">
        <v>39</v>
      </c>
      <c r="M7" s="23">
        <f>(L7/100)</f>
        <v>0.39</v>
      </c>
      <c r="N7" s="22">
        <v>35</v>
      </c>
      <c r="O7" s="23">
        <f>(N7/80)</f>
        <v>0.4375</v>
      </c>
      <c r="P7" s="22">
        <v>55</v>
      </c>
      <c r="Q7" s="23">
        <f>(P7/100)</f>
        <v>0.55000000000000004</v>
      </c>
      <c r="R7" s="24">
        <f>G7+I7+K7+M7+O7+Q7</f>
        <v>3.4661363636363633</v>
      </c>
      <c r="S7" s="25">
        <v>4</v>
      </c>
    </row>
    <row r="8" spans="1:19" x14ac:dyDescent="0.2">
      <c r="A8" s="19">
        <v>6</v>
      </c>
      <c r="B8" s="20" t="s">
        <v>21</v>
      </c>
      <c r="C8" s="20" t="s">
        <v>25</v>
      </c>
      <c r="D8" s="21" t="s">
        <v>113</v>
      </c>
      <c r="E8" s="21"/>
      <c r="F8" s="22">
        <v>106</v>
      </c>
      <c r="G8" s="23">
        <f>(F8/120)</f>
        <v>0.8833333333333333</v>
      </c>
      <c r="H8" s="22">
        <v>65</v>
      </c>
      <c r="I8" s="23">
        <f>(H8/110)</f>
        <v>0.59090909090909094</v>
      </c>
      <c r="J8" s="22">
        <v>80</v>
      </c>
      <c r="K8" s="23">
        <f>(J8/220)</f>
        <v>0.36363636363636365</v>
      </c>
      <c r="L8" s="22">
        <v>30</v>
      </c>
      <c r="M8" s="23">
        <f>(L8/100)</f>
        <v>0.3</v>
      </c>
      <c r="N8" s="22">
        <v>50</v>
      </c>
      <c r="O8" s="23">
        <f>(N8/80)</f>
        <v>0.625</v>
      </c>
      <c r="P8" s="22">
        <v>65</v>
      </c>
      <c r="Q8" s="23">
        <f>(P8/100)</f>
        <v>0.65</v>
      </c>
      <c r="R8" s="24">
        <f>G8+I8+K8+M8+O8+Q8</f>
        <v>3.4128787878787876</v>
      </c>
      <c r="S8" s="25">
        <v>5</v>
      </c>
    </row>
    <row r="9" spans="1:19" x14ac:dyDescent="0.2">
      <c r="A9" s="19">
        <v>10</v>
      </c>
      <c r="B9" s="20" t="s">
        <v>34</v>
      </c>
      <c r="C9" s="20" t="s">
        <v>44</v>
      </c>
      <c r="D9" s="21" t="s">
        <v>114</v>
      </c>
      <c r="E9" s="21"/>
      <c r="F9" s="22">
        <v>102</v>
      </c>
      <c r="G9" s="23">
        <f>(F9/120)</f>
        <v>0.85</v>
      </c>
      <c r="H9" s="22">
        <v>57</v>
      </c>
      <c r="I9" s="23">
        <f>(H9/110)</f>
        <v>0.51818181818181819</v>
      </c>
      <c r="J9" s="22">
        <v>75</v>
      </c>
      <c r="K9" s="23">
        <f>(J9/220)</f>
        <v>0.34090909090909088</v>
      </c>
      <c r="L9" s="22">
        <v>63</v>
      </c>
      <c r="M9" s="23">
        <f>(L9/100)</f>
        <v>0.63</v>
      </c>
      <c r="N9" s="22">
        <v>45</v>
      </c>
      <c r="O9" s="23">
        <f>(N9/80)</f>
        <v>0.5625</v>
      </c>
      <c r="P9" s="22">
        <v>50</v>
      </c>
      <c r="Q9" s="23">
        <f>(P9/100)</f>
        <v>0.5</v>
      </c>
      <c r="R9" s="24">
        <f>G9+I9+K9+M9+O9+Q9</f>
        <v>3.4015909090909089</v>
      </c>
      <c r="S9" s="25">
        <v>6</v>
      </c>
    </row>
    <row r="10" spans="1:19" x14ac:dyDescent="0.2">
      <c r="A10" s="19">
        <v>8</v>
      </c>
      <c r="B10" s="20" t="s">
        <v>39</v>
      </c>
      <c r="C10" s="20" t="s">
        <v>40</v>
      </c>
      <c r="D10" s="21" t="s">
        <v>112</v>
      </c>
      <c r="E10" s="21"/>
      <c r="F10" s="22">
        <v>100</v>
      </c>
      <c r="G10" s="23">
        <f>(F10/120)</f>
        <v>0.83333333333333337</v>
      </c>
      <c r="H10" s="22">
        <v>63</v>
      </c>
      <c r="I10" s="23">
        <f>(H10/110)</f>
        <v>0.57272727272727275</v>
      </c>
      <c r="J10" s="22">
        <v>29</v>
      </c>
      <c r="K10" s="23">
        <f>(J10/220)</f>
        <v>0.13181818181818181</v>
      </c>
      <c r="L10" s="22">
        <v>51</v>
      </c>
      <c r="M10" s="23">
        <f>(L10/100)</f>
        <v>0.51</v>
      </c>
      <c r="N10" s="22">
        <v>40</v>
      </c>
      <c r="O10" s="23">
        <f>(N10/80)</f>
        <v>0.5</v>
      </c>
      <c r="P10" s="22">
        <v>15</v>
      </c>
      <c r="Q10" s="23">
        <f>(P10/100)</f>
        <v>0.15</v>
      </c>
      <c r="R10" s="24">
        <f>G10+I10+K10+M10+O10+Q10</f>
        <v>2.6978787878787878</v>
      </c>
      <c r="S10" s="25">
        <v>7</v>
      </c>
    </row>
    <row r="11" spans="1:19" ht="15.75" x14ac:dyDescent="0.2">
      <c r="A11" s="19"/>
      <c r="B11" s="20"/>
      <c r="C11" s="20"/>
      <c r="D11" s="21"/>
      <c r="E11" s="21"/>
      <c r="F11" s="44" t="s">
        <v>102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24"/>
      <c r="S11" s="25"/>
    </row>
    <row r="12" spans="1:19" x14ac:dyDescent="0.2">
      <c r="A12" s="12" t="s">
        <v>95</v>
      </c>
      <c r="B12" s="13" t="s">
        <v>18</v>
      </c>
      <c r="C12" s="13" t="s">
        <v>19</v>
      </c>
      <c r="D12" s="14" t="s">
        <v>96</v>
      </c>
      <c r="E12" s="14" t="s">
        <v>97</v>
      </c>
      <c r="F12" s="15" t="s">
        <v>98</v>
      </c>
      <c r="G12" s="15" t="s">
        <v>20</v>
      </c>
      <c r="H12" s="16" t="s">
        <v>98</v>
      </c>
      <c r="I12" s="16" t="s">
        <v>20</v>
      </c>
      <c r="J12" s="15" t="s">
        <v>98</v>
      </c>
      <c r="K12" s="15" t="s">
        <v>20</v>
      </c>
      <c r="L12" s="16" t="s">
        <v>98</v>
      </c>
      <c r="M12" s="16" t="s">
        <v>20</v>
      </c>
      <c r="N12" s="15" t="s">
        <v>98</v>
      </c>
      <c r="O12" s="15" t="s">
        <v>20</v>
      </c>
      <c r="P12" s="16" t="s">
        <v>98</v>
      </c>
      <c r="Q12" s="16" t="s">
        <v>20</v>
      </c>
      <c r="R12" s="17" t="s">
        <v>20</v>
      </c>
      <c r="S12" s="18" t="s">
        <v>99</v>
      </c>
    </row>
    <row r="13" spans="1:19" ht="15" customHeight="1" x14ac:dyDescent="0.2">
      <c r="A13" s="19">
        <v>13</v>
      </c>
      <c r="B13" s="20" t="s">
        <v>41</v>
      </c>
      <c r="C13" s="20" t="s">
        <v>42</v>
      </c>
      <c r="D13" s="20" t="s">
        <v>112</v>
      </c>
      <c r="E13" s="20"/>
      <c r="F13" s="22">
        <v>94</v>
      </c>
      <c r="G13" s="23">
        <f>(F13/120)</f>
        <v>0.78333333333333333</v>
      </c>
      <c r="H13" s="22">
        <v>80</v>
      </c>
      <c r="I13" s="23">
        <f>(H13/110)</f>
        <v>0.72727272727272729</v>
      </c>
      <c r="J13" s="22">
        <v>117</v>
      </c>
      <c r="K13" s="23">
        <f>(J13/220)</f>
        <v>0.53181818181818186</v>
      </c>
      <c r="L13" s="22">
        <v>66</v>
      </c>
      <c r="M13" s="23">
        <f>(L13/100)</f>
        <v>0.66</v>
      </c>
      <c r="N13" s="22">
        <v>70</v>
      </c>
      <c r="O13" s="23">
        <f>(N13/80)</f>
        <v>0.875</v>
      </c>
      <c r="P13" s="22">
        <v>250</v>
      </c>
      <c r="Q13" s="23">
        <f>(P13/250)</f>
        <v>1</v>
      </c>
      <c r="R13" s="24">
        <f>G13+I13+K13+M13+O13+Q13</f>
        <v>4.5774242424242431</v>
      </c>
      <c r="S13" s="25">
        <v>1</v>
      </c>
    </row>
    <row r="14" spans="1:19" ht="15" customHeight="1" x14ac:dyDescent="0.2">
      <c r="A14" s="19">
        <v>3</v>
      </c>
      <c r="B14" s="20" t="s">
        <v>30</v>
      </c>
      <c r="C14" s="20" t="s">
        <v>57</v>
      </c>
      <c r="D14" s="20" t="s">
        <v>116</v>
      </c>
      <c r="E14" s="20"/>
      <c r="F14" s="22">
        <v>101</v>
      </c>
      <c r="G14" s="23">
        <f>(F14/120)</f>
        <v>0.84166666666666667</v>
      </c>
      <c r="H14" s="22">
        <v>75</v>
      </c>
      <c r="I14" s="23">
        <f>(H14/110)</f>
        <v>0.68181818181818177</v>
      </c>
      <c r="J14" s="22">
        <v>83</v>
      </c>
      <c r="K14" s="23">
        <f>(J14/220)</f>
        <v>0.37727272727272726</v>
      </c>
      <c r="L14" s="22">
        <v>56</v>
      </c>
      <c r="M14" s="23">
        <f>(L14/100)</f>
        <v>0.56000000000000005</v>
      </c>
      <c r="N14" s="22">
        <v>74</v>
      </c>
      <c r="O14" s="23">
        <f>(N14/80)</f>
        <v>0.92500000000000004</v>
      </c>
      <c r="P14" s="22">
        <v>210</v>
      </c>
      <c r="Q14" s="23">
        <f>(P14/250)</f>
        <v>0.84</v>
      </c>
      <c r="R14" s="24">
        <f>G14+I14+K14+M14+O14+Q14</f>
        <v>4.2257575757575756</v>
      </c>
      <c r="S14" s="25">
        <v>2</v>
      </c>
    </row>
    <row r="15" spans="1:19" ht="15" customHeight="1" x14ac:dyDescent="0.2">
      <c r="A15" s="19">
        <v>1</v>
      </c>
      <c r="B15" s="20" t="s">
        <v>55</v>
      </c>
      <c r="C15" s="20" t="s">
        <v>56</v>
      </c>
      <c r="D15" s="21" t="s">
        <v>115</v>
      </c>
      <c r="E15" s="21"/>
      <c r="F15" s="22">
        <v>107</v>
      </c>
      <c r="G15" s="23">
        <f>(F15/120)</f>
        <v>0.89166666666666672</v>
      </c>
      <c r="H15" s="22">
        <v>74</v>
      </c>
      <c r="I15" s="23">
        <f>(H15/110)</f>
        <v>0.67272727272727273</v>
      </c>
      <c r="J15" s="22">
        <v>69</v>
      </c>
      <c r="K15" s="23">
        <f>(J15/220)</f>
        <v>0.31363636363636366</v>
      </c>
      <c r="L15" s="22">
        <v>68</v>
      </c>
      <c r="M15" s="23">
        <f>(L15/100)</f>
        <v>0.68</v>
      </c>
      <c r="N15" s="22">
        <v>74</v>
      </c>
      <c r="O15" s="23">
        <f>(N15/80)</f>
        <v>0.92500000000000004</v>
      </c>
      <c r="P15" s="22">
        <v>140</v>
      </c>
      <c r="Q15" s="23">
        <f>(P15/250)</f>
        <v>0.56000000000000005</v>
      </c>
      <c r="R15" s="24">
        <f>G15+I15+K15+M15+O15+Q15</f>
        <v>4.043030303030303</v>
      </c>
      <c r="S15" s="25">
        <v>3</v>
      </c>
    </row>
    <row r="16" spans="1:19" ht="15" customHeight="1" x14ac:dyDescent="0.2">
      <c r="A16" s="19">
        <v>4</v>
      </c>
      <c r="B16" s="20" t="s">
        <v>37</v>
      </c>
      <c r="C16" s="20" t="s">
        <v>38</v>
      </c>
      <c r="D16" s="20" t="s">
        <v>115</v>
      </c>
      <c r="E16" s="20"/>
      <c r="F16" s="22">
        <v>108</v>
      </c>
      <c r="G16" s="23">
        <f>(F16/120)</f>
        <v>0.9</v>
      </c>
      <c r="H16" s="22">
        <v>75</v>
      </c>
      <c r="I16" s="23">
        <f>(H16/110)</f>
        <v>0.68181818181818177</v>
      </c>
      <c r="J16" s="22">
        <v>84</v>
      </c>
      <c r="K16" s="23">
        <f>(J16/220)</f>
        <v>0.38181818181818183</v>
      </c>
      <c r="L16" s="22">
        <v>33</v>
      </c>
      <c r="M16" s="23">
        <f>(L16/100)</f>
        <v>0.33</v>
      </c>
      <c r="N16" s="22">
        <v>60</v>
      </c>
      <c r="O16" s="23">
        <f>(N16/80)</f>
        <v>0.75</v>
      </c>
      <c r="P16" s="22">
        <v>130</v>
      </c>
      <c r="Q16" s="23">
        <f>(P16/250)</f>
        <v>0.52</v>
      </c>
      <c r="R16" s="24">
        <f>G16+I16+K16+M16+O16+Q16</f>
        <v>3.5636363636363635</v>
      </c>
      <c r="S16" s="25">
        <v>4</v>
      </c>
    </row>
    <row r="17" spans="1:20" ht="15" customHeight="1" x14ac:dyDescent="0.2">
      <c r="A17" s="19">
        <v>14</v>
      </c>
      <c r="B17" s="20" t="s">
        <v>21</v>
      </c>
      <c r="C17" s="20" t="s">
        <v>25</v>
      </c>
      <c r="D17" s="20" t="s">
        <v>113</v>
      </c>
      <c r="E17" s="20"/>
      <c r="F17" s="22">
        <v>78</v>
      </c>
      <c r="G17" s="23">
        <f>(F17/120)</f>
        <v>0.65</v>
      </c>
      <c r="H17" s="22">
        <v>67</v>
      </c>
      <c r="I17" s="23">
        <f>(H17/110)</f>
        <v>0.60909090909090913</v>
      </c>
      <c r="J17" s="22">
        <v>123</v>
      </c>
      <c r="K17" s="23">
        <f>(J17/220)</f>
        <v>0.55909090909090908</v>
      </c>
      <c r="L17" s="22">
        <v>18</v>
      </c>
      <c r="M17" s="23">
        <f>(L17/100)</f>
        <v>0.18</v>
      </c>
      <c r="N17" s="22">
        <v>50</v>
      </c>
      <c r="O17" s="23">
        <f>(N17/80)</f>
        <v>0.625</v>
      </c>
      <c r="P17" s="22">
        <v>170</v>
      </c>
      <c r="Q17" s="23">
        <f>(P17/250)</f>
        <v>0.68</v>
      </c>
      <c r="R17" s="24">
        <f>G17+I17+K17+M17+O17+Q17</f>
        <v>3.3031818181818182</v>
      </c>
      <c r="S17" s="25">
        <v>5</v>
      </c>
    </row>
    <row r="18" spans="1:20" ht="15" customHeight="1" x14ac:dyDescent="0.2">
      <c r="A18" s="19">
        <v>2</v>
      </c>
      <c r="B18" s="20" t="s">
        <v>21</v>
      </c>
      <c r="C18" s="20" t="s">
        <v>64</v>
      </c>
      <c r="D18" s="20" t="s">
        <v>114</v>
      </c>
      <c r="E18" s="20"/>
      <c r="F18" s="22">
        <v>74</v>
      </c>
      <c r="G18" s="23">
        <f>(F18/120)</f>
        <v>0.6166666666666667</v>
      </c>
      <c r="H18" s="22">
        <v>62</v>
      </c>
      <c r="I18" s="23">
        <f>(H18/110)</f>
        <v>0.5636363636363636</v>
      </c>
      <c r="J18" s="22">
        <v>64</v>
      </c>
      <c r="K18" s="23">
        <f>(J18/220)</f>
        <v>0.29090909090909089</v>
      </c>
      <c r="L18" s="22">
        <v>52</v>
      </c>
      <c r="M18" s="23">
        <f>(L18/100)</f>
        <v>0.52</v>
      </c>
      <c r="N18" s="22">
        <v>61</v>
      </c>
      <c r="O18" s="23">
        <f>(N18/80)</f>
        <v>0.76249999999999996</v>
      </c>
      <c r="P18" s="22">
        <v>70</v>
      </c>
      <c r="Q18" s="23">
        <f>(P18/250)</f>
        <v>0.28000000000000003</v>
      </c>
      <c r="R18" s="24">
        <f>G18+I18+K18+M18+O18+Q18</f>
        <v>3.0337121212121216</v>
      </c>
      <c r="S18" s="25">
        <v>6</v>
      </c>
    </row>
    <row r="19" spans="1:20" ht="15.75" x14ac:dyDescent="0.2">
      <c r="A19" s="19"/>
      <c r="B19" s="20"/>
      <c r="C19" s="20"/>
      <c r="D19" s="21"/>
      <c r="E19" s="21"/>
      <c r="F19" s="44" t="s">
        <v>105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4"/>
      <c r="S19" s="25"/>
    </row>
    <row r="20" spans="1:20" x14ac:dyDescent="0.2">
      <c r="A20" s="12" t="s">
        <v>95</v>
      </c>
      <c r="B20" s="13" t="s">
        <v>18</v>
      </c>
      <c r="C20" s="13" t="s">
        <v>19</v>
      </c>
      <c r="D20" s="14" t="s">
        <v>96</v>
      </c>
      <c r="E20" s="14" t="s">
        <v>97</v>
      </c>
      <c r="F20" s="15" t="s">
        <v>98</v>
      </c>
      <c r="G20" s="15" t="s">
        <v>20</v>
      </c>
      <c r="H20" s="16" t="s">
        <v>98</v>
      </c>
      <c r="I20" s="16" t="s">
        <v>20</v>
      </c>
      <c r="J20" s="15" t="s">
        <v>98</v>
      </c>
      <c r="K20" s="15" t="s">
        <v>20</v>
      </c>
      <c r="L20" s="16" t="s">
        <v>98</v>
      </c>
      <c r="M20" s="16" t="s">
        <v>20</v>
      </c>
      <c r="N20" s="15" t="s">
        <v>98</v>
      </c>
      <c r="O20" s="15" t="s">
        <v>20</v>
      </c>
      <c r="P20" s="16" t="s">
        <v>98</v>
      </c>
      <c r="Q20" s="16" t="s">
        <v>20</v>
      </c>
      <c r="R20" s="17" t="s">
        <v>20</v>
      </c>
      <c r="S20" s="18" t="s">
        <v>99</v>
      </c>
    </row>
    <row r="21" spans="1:20" hidden="1" x14ac:dyDescent="0.2">
      <c r="A21" s="19">
        <v>1</v>
      </c>
      <c r="B21" s="20"/>
      <c r="C21" s="20"/>
      <c r="D21" s="21"/>
      <c r="E21" s="21"/>
      <c r="F21" s="22">
        <v>0</v>
      </c>
      <c r="G21" s="23">
        <f>(F21/120)</f>
        <v>0</v>
      </c>
      <c r="H21" s="22">
        <v>0</v>
      </c>
      <c r="I21" s="23">
        <f>(H21/110)</f>
        <v>0</v>
      </c>
      <c r="J21" s="22">
        <v>0</v>
      </c>
      <c r="K21" s="23">
        <f>(J21/220)</f>
        <v>0</v>
      </c>
      <c r="L21" s="22">
        <v>0</v>
      </c>
      <c r="M21" s="23">
        <f>(L21/100)</f>
        <v>0</v>
      </c>
      <c r="N21" s="22">
        <v>0</v>
      </c>
      <c r="O21" s="23">
        <f>(N21/80)</f>
        <v>0</v>
      </c>
      <c r="P21" s="22">
        <v>0</v>
      </c>
      <c r="Q21" s="23">
        <f>(P21/100)</f>
        <v>0</v>
      </c>
      <c r="R21" s="24">
        <f>G21+I21+K21+M21+O21+Q21</f>
        <v>0</v>
      </c>
      <c r="S21" s="25">
        <v>1</v>
      </c>
      <c r="T21" t="s">
        <v>107</v>
      </c>
    </row>
    <row r="22" spans="1:20" hidden="1" x14ac:dyDescent="0.2">
      <c r="A22" s="19">
        <v>2</v>
      </c>
      <c r="B22" s="20"/>
      <c r="C22" s="20"/>
      <c r="D22" s="21"/>
      <c r="E22" s="21"/>
      <c r="F22" s="22">
        <v>0</v>
      </c>
      <c r="G22" s="23">
        <f>(F22/120)</f>
        <v>0</v>
      </c>
      <c r="H22" s="22">
        <v>0</v>
      </c>
      <c r="I22" s="23">
        <f>(H22/110)</f>
        <v>0</v>
      </c>
      <c r="J22" s="22">
        <v>0</v>
      </c>
      <c r="K22" s="23">
        <f>(J22/220)</f>
        <v>0</v>
      </c>
      <c r="L22" s="22">
        <v>0</v>
      </c>
      <c r="M22" s="23">
        <f>(L22/100)</f>
        <v>0</v>
      </c>
      <c r="N22" s="22">
        <v>0</v>
      </c>
      <c r="O22" s="23">
        <f>(N22/80)</f>
        <v>0</v>
      </c>
      <c r="P22" s="22">
        <v>0</v>
      </c>
      <c r="Q22" s="23">
        <f>(P22/100)</f>
        <v>0</v>
      </c>
      <c r="R22" s="24">
        <f>G22+I22+K22+M22+O22+Q22</f>
        <v>0</v>
      </c>
      <c r="S22" s="25">
        <v>2</v>
      </c>
      <c r="T22" t="s">
        <v>107</v>
      </c>
    </row>
    <row r="23" spans="1:20" hidden="1" x14ac:dyDescent="0.2">
      <c r="A23" s="19">
        <v>3</v>
      </c>
      <c r="B23" s="20"/>
      <c r="C23" s="20"/>
      <c r="D23" s="21"/>
      <c r="E23" s="21"/>
      <c r="F23" s="22">
        <v>0</v>
      </c>
      <c r="G23" s="23">
        <f t="shared" ref="G23:G28" si="0">(F23/120)</f>
        <v>0</v>
      </c>
      <c r="H23" s="22">
        <v>0</v>
      </c>
      <c r="I23" s="23">
        <f t="shared" ref="I23:I28" si="1">(H23/110)</f>
        <v>0</v>
      </c>
      <c r="J23" s="22">
        <v>0</v>
      </c>
      <c r="K23" s="23">
        <f t="shared" ref="K23:K28" si="2">(J23/220)</f>
        <v>0</v>
      </c>
      <c r="L23" s="22">
        <v>0</v>
      </c>
      <c r="M23" s="23">
        <f t="shared" ref="M23:M28" si="3">(L23/100)</f>
        <v>0</v>
      </c>
      <c r="N23" s="22">
        <v>0</v>
      </c>
      <c r="O23" s="23">
        <f t="shared" ref="O23:O28" si="4">(N23/80)</f>
        <v>0</v>
      </c>
      <c r="P23" s="22">
        <v>0</v>
      </c>
      <c r="Q23" s="23">
        <f t="shared" ref="Q23:Q28" si="5">(P23/100)</f>
        <v>0</v>
      </c>
      <c r="R23" s="24">
        <f t="shared" ref="R23:R28" si="6">G23+I23+K23+M23+O23+Q23</f>
        <v>0</v>
      </c>
      <c r="S23" s="25">
        <v>2</v>
      </c>
      <c r="T23" t="s">
        <v>107</v>
      </c>
    </row>
    <row r="24" spans="1:20" hidden="1" x14ac:dyDescent="0.2">
      <c r="A24" s="19">
        <v>4</v>
      </c>
      <c r="B24" s="20"/>
      <c r="C24" s="20"/>
      <c r="D24" s="21"/>
      <c r="E24" s="21"/>
      <c r="F24" s="22">
        <v>0</v>
      </c>
      <c r="G24" s="23">
        <f t="shared" si="0"/>
        <v>0</v>
      </c>
      <c r="H24" s="22">
        <v>0</v>
      </c>
      <c r="I24" s="23">
        <f t="shared" si="1"/>
        <v>0</v>
      </c>
      <c r="J24" s="22">
        <v>0</v>
      </c>
      <c r="K24" s="23">
        <f t="shared" si="2"/>
        <v>0</v>
      </c>
      <c r="L24" s="22">
        <v>0</v>
      </c>
      <c r="M24" s="23">
        <f t="shared" si="3"/>
        <v>0</v>
      </c>
      <c r="N24" s="22">
        <v>0</v>
      </c>
      <c r="O24" s="23">
        <f t="shared" si="4"/>
        <v>0</v>
      </c>
      <c r="P24" s="22">
        <v>0</v>
      </c>
      <c r="Q24" s="23">
        <f t="shared" si="5"/>
        <v>0</v>
      </c>
      <c r="R24" s="24">
        <f t="shared" si="6"/>
        <v>0</v>
      </c>
      <c r="S24" s="25">
        <v>2</v>
      </c>
      <c r="T24" t="s">
        <v>107</v>
      </c>
    </row>
    <row r="25" spans="1:20" hidden="1" x14ac:dyDescent="0.2">
      <c r="A25" s="19">
        <v>5</v>
      </c>
      <c r="B25" s="20"/>
      <c r="C25" s="20"/>
      <c r="D25" s="21"/>
      <c r="E25" s="21"/>
      <c r="F25" s="22">
        <v>0</v>
      </c>
      <c r="G25" s="23">
        <f t="shared" si="0"/>
        <v>0</v>
      </c>
      <c r="H25" s="22">
        <v>0</v>
      </c>
      <c r="I25" s="23">
        <f t="shared" si="1"/>
        <v>0</v>
      </c>
      <c r="J25" s="22">
        <v>0</v>
      </c>
      <c r="K25" s="23">
        <f t="shared" si="2"/>
        <v>0</v>
      </c>
      <c r="L25" s="22">
        <v>0</v>
      </c>
      <c r="M25" s="23">
        <f t="shared" si="3"/>
        <v>0</v>
      </c>
      <c r="N25" s="22">
        <v>0</v>
      </c>
      <c r="O25" s="23">
        <f t="shared" si="4"/>
        <v>0</v>
      </c>
      <c r="P25" s="22">
        <v>0</v>
      </c>
      <c r="Q25" s="23">
        <f t="shared" si="5"/>
        <v>0</v>
      </c>
      <c r="R25" s="24">
        <f t="shared" si="6"/>
        <v>0</v>
      </c>
      <c r="S25" s="25">
        <v>2</v>
      </c>
      <c r="T25" t="s">
        <v>107</v>
      </c>
    </row>
    <row r="26" spans="1:20" hidden="1" x14ac:dyDescent="0.2">
      <c r="A26" s="19">
        <v>6</v>
      </c>
      <c r="B26" s="20"/>
      <c r="C26" s="20"/>
      <c r="D26" s="21"/>
      <c r="E26" s="21"/>
      <c r="F26" s="22">
        <v>0</v>
      </c>
      <c r="G26" s="23">
        <f t="shared" si="0"/>
        <v>0</v>
      </c>
      <c r="H26" s="22">
        <v>0</v>
      </c>
      <c r="I26" s="23">
        <f t="shared" si="1"/>
        <v>0</v>
      </c>
      <c r="J26" s="22">
        <v>0</v>
      </c>
      <c r="K26" s="23">
        <f t="shared" si="2"/>
        <v>0</v>
      </c>
      <c r="L26" s="22">
        <v>0</v>
      </c>
      <c r="M26" s="23">
        <f t="shared" si="3"/>
        <v>0</v>
      </c>
      <c r="N26" s="22">
        <v>0</v>
      </c>
      <c r="O26" s="23">
        <f t="shared" si="4"/>
        <v>0</v>
      </c>
      <c r="P26" s="22">
        <v>0</v>
      </c>
      <c r="Q26" s="23">
        <f t="shared" si="5"/>
        <v>0</v>
      </c>
      <c r="R26" s="24">
        <f t="shared" si="6"/>
        <v>0</v>
      </c>
      <c r="S26" s="25">
        <v>2</v>
      </c>
      <c r="T26" t="s">
        <v>107</v>
      </c>
    </row>
    <row r="27" spans="1:20" hidden="1" x14ac:dyDescent="0.2">
      <c r="A27" s="19">
        <v>7</v>
      </c>
      <c r="B27" s="20"/>
      <c r="C27" s="20"/>
      <c r="D27" s="21"/>
      <c r="E27" s="21"/>
      <c r="F27" s="22">
        <v>0</v>
      </c>
      <c r="G27" s="23">
        <f t="shared" si="0"/>
        <v>0</v>
      </c>
      <c r="H27" s="22">
        <v>0</v>
      </c>
      <c r="I27" s="23">
        <f t="shared" si="1"/>
        <v>0</v>
      </c>
      <c r="J27" s="22">
        <v>0</v>
      </c>
      <c r="K27" s="23">
        <f t="shared" si="2"/>
        <v>0</v>
      </c>
      <c r="L27" s="22">
        <v>0</v>
      </c>
      <c r="M27" s="23">
        <f t="shared" si="3"/>
        <v>0</v>
      </c>
      <c r="N27" s="22">
        <v>0</v>
      </c>
      <c r="O27" s="23">
        <f t="shared" si="4"/>
        <v>0</v>
      </c>
      <c r="P27" s="22">
        <v>0</v>
      </c>
      <c r="Q27" s="23">
        <f t="shared" si="5"/>
        <v>0</v>
      </c>
      <c r="R27" s="24">
        <f t="shared" si="6"/>
        <v>0</v>
      </c>
      <c r="S27" s="25">
        <v>2</v>
      </c>
      <c r="T27" t="s">
        <v>107</v>
      </c>
    </row>
    <row r="28" spans="1:20" hidden="1" x14ac:dyDescent="0.2">
      <c r="A28" s="19">
        <v>8</v>
      </c>
      <c r="B28" s="20"/>
      <c r="C28" s="20"/>
      <c r="D28" s="21"/>
      <c r="E28" s="21"/>
      <c r="F28" s="22">
        <v>0</v>
      </c>
      <c r="G28" s="23">
        <f t="shared" si="0"/>
        <v>0</v>
      </c>
      <c r="H28" s="22">
        <v>0</v>
      </c>
      <c r="I28" s="23">
        <f t="shared" si="1"/>
        <v>0</v>
      </c>
      <c r="J28" s="22">
        <v>0</v>
      </c>
      <c r="K28" s="23">
        <f t="shared" si="2"/>
        <v>0</v>
      </c>
      <c r="L28" s="22">
        <v>0</v>
      </c>
      <c r="M28" s="23">
        <f t="shared" si="3"/>
        <v>0</v>
      </c>
      <c r="N28" s="22">
        <v>0</v>
      </c>
      <c r="O28" s="23">
        <f t="shared" si="4"/>
        <v>0</v>
      </c>
      <c r="P28" s="22">
        <v>0</v>
      </c>
      <c r="Q28" s="23">
        <f t="shared" si="5"/>
        <v>0</v>
      </c>
      <c r="R28" s="24">
        <f t="shared" si="6"/>
        <v>0</v>
      </c>
      <c r="S28" s="25">
        <v>2</v>
      </c>
      <c r="T28" t="s">
        <v>107</v>
      </c>
    </row>
    <row r="29" spans="1:20" hidden="1" x14ac:dyDescent="0.2">
      <c r="A29" s="19">
        <v>9</v>
      </c>
      <c r="B29" s="20"/>
      <c r="C29" s="20"/>
      <c r="D29" s="21"/>
      <c r="E29" s="21"/>
      <c r="F29" s="22">
        <v>0</v>
      </c>
      <c r="G29" s="23">
        <f>(F29/120)</f>
        <v>0</v>
      </c>
      <c r="H29" s="22">
        <v>0</v>
      </c>
      <c r="I29" s="23">
        <f>(H29/110)</f>
        <v>0</v>
      </c>
      <c r="J29" s="22">
        <v>0</v>
      </c>
      <c r="K29" s="23">
        <f>(J29/220)</f>
        <v>0</v>
      </c>
      <c r="L29" s="22">
        <v>0</v>
      </c>
      <c r="M29" s="23">
        <f>(L29/100)</f>
        <v>0</v>
      </c>
      <c r="N29" s="22">
        <v>0</v>
      </c>
      <c r="O29" s="23">
        <f>(N29/80)</f>
        <v>0</v>
      </c>
      <c r="P29" s="22">
        <v>0</v>
      </c>
      <c r="Q29" s="23">
        <f>(P29/100)</f>
        <v>0</v>
      </c>
      <c r="R29" s="24">
        <f>G29+I29+K29+M29+O29+Q29</f>
        <v>0</v>
      </c>
      <c r="S29" s="25">
        <v>3</v>
      </c>
      <c r="T29" t="s">
        <v>107</v>
      </c>
    </row>
    <row r="30" spans="1:20" hidden="1" x14ac:dyDescent="0.2">
      <c r="A30" s="19">
        <v>10</v>
      </c>
      <c r="B30" s="20"/>
      <c r="C30" s="20"/>
      <c r="D30" s="21"/>
      <c r="E30" s="21"/>
      <c r="F30" s="22">
        <v>0</v>
      </c>
      <c r="G30" s="23">
        <f>(F30/120)</f>
        <v>0</v>
      </c>
      <c r="H30" s="22">
        <v>0</v>
      </c>
      <c r="I30" s="23">
        <f>(H30/110)</f>
        <v>0</v>
      </c>
      <c r="J30" s="22">
        <v>0</v>
      </c>
      <c r="K30" s="23">
        <f>(J30/220)</f>
        <v>0</v>
      </c>
      <c r="L30" s="22">
        <v>0</v>
      </c>
      <c r="M30" s="23">
        <f>(L30/100)</f>
        <v>0</v>
      </c>
      <c r="N30" s="22">
        <v>0</v>
      </c>
      <c r="O30" s="23">
        <f>(N30/80)</f>
        <v>0</v>
      </c>
      <c r="P30" s="22">
        <v>0</v>
      </c>
      <c r="Q30" s="23">
        <f>(P30/100)</f>
        <v>0</v>
      </c>
      <c r="R30" s="24">
        <f>G30+I30+K30+M30+O30+Q30</f>
        <v>0</v>
      </c>
      <c r="S30" s="25">
        <v>4</v>
      </c>
      <c r="T30" t="s">
        <v>107</v>
      </c>
    </row>
  </sheetData>
  <sheetProtection selectLockedCells="1" selectUnlockedCells="1"/>
  <sortState xmlns:xlrd2="http://schemas.microsoft.com/office/spreadsheetml/2017/richdata2" ref="A13:R18">
    <sortCondition descending="1" ref="R13:R18"/>
  </sortState>
  <mergeCells count="12">
    <mergeCell ref="R2:S2"/>
    <mergeCell ref="F11:Q11"/>
    <mergeCell ref="F19:Q19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Průběžné výsledky 2023</vt:lpstr>
      <vt:lpstr>I. kolo Varnsdorf</vt:lpstr>
      <vt:lpstr>II. kolo Žalany</vt:lpstr>
      <vt:lpstr>III. kolo Kadaň</vt:lpstr>
      <vt:lpstr>IV. kolo Nečichy</vt:lpstr>
      <vt:lpstr>V. kolo Skalice</vt:lpstr>
      <vt:lpstr>VI. kolo Žalany</vt:lpstr>
      <vt:lpstr>'Průběžné výsledky 2023'!Excel_BuiltIn__FilterDatabase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PREPLETANÝ</dc:creator>
  <cp:lastModifiedBy>Stanislav Vágner</cp:lastModifiedBy>
  <dcterms:created xsi:type="dcterms:W3CDTF">2023-07-09T11:19:14Z</dcterms:created>
  <dcterms:modified xsi:type="dcterms:W3CDTF">2023-07-09T12:42:50Z</dcterms:modified>
</cp:coreProperties>
</file>