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Žalany 28.7.2013" sheetId="1" r:id="rId1"/>
    <sheet name="Varnsdorf 18.3.2012" sheetId="2" state="hidden" r:id="rId2"/>
    <sheet name="Žalany 8.4.2012" sheetId="3" state="hidden" r:id="rId3"/>
    <sheet name="Ludvíkovice 20.5.2012" sheetId="4" state="hidden" r:id="rId4"/>
    <sheet name="List1" sheetId="5" r:id="rId5"/>
  </sheets>
  <definedNames>
    <definedName name="_xlnm.Print_Area" localSheetId="0">'Žalany 28.7.2013'!$A$1:$T$23</definedName>
  </definedNames>
  <calcPr fullCalcOnLoad="1"/>
</workbook>
</file>

<file path=xl/sharedStrings.xml><?xml version="1.0" encoding="utf-8"?>
<sst xmlns="http://schemas.openxmlformats.org/spreadsheetml/2006/main" count="440" uniqueCount="123">
  <si>
    <t>Výsledky jednotlivých položek</t>
  </si>
  <si>
    <t>Osobní údaje střelce</t>
  </si>
  <si>
    <t>1 bobr</t>
  </si>
  <si>
    <t>2 rukojmí 2012</t>
  </si>
  <si>
    <t>3 kolečka</t>
  </si>
  <si>
    <t>4 vleže bez opory</t>
  </si>
  <si>
    <t>5 ZSV</t>
  </si>
  <si>
    <t>6 rukojmí v oknech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</si>
  <si>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</si>
  <si>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</si>
  <si>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</si>
  <si>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</si>
  <si>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</si>
  <si>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</si>
  <si>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</si>
  <si>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</si>
  <si>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</si>
  <si>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 xml:space="preserve">Štěpán </t>
  </si>
  <si>
    <t>Ševců</t>
  </si>
  <si>
    <t>SK Combat Varnsdorf</t>
  </si>
  <si>
    <t>SM2 Konus Pro 6x24x50</t>
  </si>
  <si>
    <t>Tomáš</t>
  </si>
  <si>
    <t>Plíšek</t>
  </si>
  <si>
    <t>Unitop Louny</t>
  </si>
  <si>
    <t>SUHL 150 Konuus Pro 6x24x44</t>
  </si>
  <si>
    <t xml:space="preserve">David </t>
  </si>
  <si>
    <t>Závršan</t>
  </si>
  <si>
    <t>nezařaz.</t>
  </si>
  <si>
    <t>Jan</t>
  </si>
  <si>
    <t>Biatlon Varnsdorf</t>
  </si>
  <si>
    <t>SM2 Delta 6x24x44</t>
  </si>
  <si>
    <t>Petr</t>
  </si>
  <si>
    <t>Salavec</t>
  </si>
  <si>
    <t>Vostok BSA 8-32x</t>
  </si>
  <si>
    <t xml:space="preserve">Jaroslav </t>
  </si>
  <si>
    <t>Hlavata</t>
  </si>
  <si>
    <t xml:space="preserve">Suhl 150 Konus Pro </t>
  </si>
  <si>
    <t>Vitouš</t>
  </si>
  <si>
    <t>Libor</t>
  </si>
  <si>
    <t>Mašek</t>
  </si>
  <si>
    <t>ural Konus pro 6-24x40</t>
  </si>
  <si>
    <t>Miroslav</t>
  </si>
  <si>
    <t>Zelený st.</t>
  </si>
  <si>
    <t>KVZ Děčín</t>
  </si>
  <si>
    <t>Suhl 150 Konus Pro</t>
  </si>
  <si>
    <t>František</t>
  </si>
  <si>
    <t>Pachman</t>
  </si>
  <si>
    <t>SM2 Delta 6x16x44</t>
  </si>
  <si>
    <t>Horký</t>
  </si>
  <si>
    <t>KVZ Teplice</t>
  </si>
  <si>
    <t>Suhl 150 Walther</t>
  </si>
  <si>
    <t>Prepletaný</t>
  </si>
  <si>
    <t>Suhl 150 Konus Pro 6-24x</t>
  </si>
  <si>
    <t>Křemenák</t>
  </si>
  <si>
    <t>Suhl 150 Delta 6x24x44</t>
  </si>
  <si>
    <t>Pavel</t>
  </si>
  <si>
    <t>Zelený ml.</t>
  </si>
  <si>
    <t>Jindřich</t>
  </si>
  <si>
    <t>Reis</t>
  </si>
  <si>
    <t>Josef</t>
  </si>
  <si>
    <t>Dejdar</t>
  </si>
  <si>
    <t>451 4-32x</t>
  </si>
  <si>
    <t>Martin</t>
  </si>
  <si>
    <t>Miloschewitsch</t>
  </si>
  <si>
    <t>nez.</t>
  </si>
  <si>
    <t>Suhl 150 Buchnel 6x24x50</t>
  </si>
  <si>
    <t>Luděk</t>
  </si>
  <si>
    <t>Adamec</t>
  </si>
  <si>
    <t>SSK Skalice</t>
  </si>
  <si>
    <t>Anschutz Leopold 8-25x50</t>
  </si>
  <si>
    <t>Jindra</t>
  </si>
  <si>
    <t>Suhl 150</t>
  </si>
  <si>
    <t>Chyba</t>
  </si>
  <si>
    <t>KVZ Varnsdorf</t>
  </si>
  <si>
    <t>SM2</t>
  </si>
  <si>
    <t xml:space="preserve">Jiří </t>
  </si>
  <si>
    <t>Nikodém</t>
  </si>
  <si>
    <t>Suhl 150 KonusPro 6-24x44</t>
  </si>
  <si>
    <t>Král</t>
  </si>
  <si>
    <t>SSK Děčín</t>
  </si>
  <si>
    <t>Gallo</t>
  </si>
  <si>
    <t xml:space="preserve"> </t>
  </si>
  <si>
    <t>Startovné</t>
  </si>
  <si>
    <t>2 rukojmí 2011</t>
  </si>
  <si>
    <t>4 vleže za pařezem</t>
  </si>
  <si>
    <t>5 rukojmí v oknech</t>
  </si>
  <si>
    <t>6 špejle</t>
  </si>
  <si>
    <t xml:space="preserve">Petr </t>
  </si>
  <si>
    <t>nezařazen</t>
  </si>
  <si>
    <t xml:space="preserve">Tomáš </t>
  </si>
  <si>
    <t>Ladislav</t>
  </si>
  <si>
    <t>Kondrát</t>
  </si>
  <si>
    <t>SKP Unitop Louny</t>
  </si>
  <si>
    <t>Haenel + Tasco 6-24x50</t>
  </si>
  <si>
    <t>Vostok SM2 + BSA 8-32x56</t>
  </si>
  <si>
    <t>Suhl 150 + KonusPro 6-24x44</t>
  </si>
  <si>
    <t>Jaroslav</t>
  </si>
  <si>
    <t xml:space="preserve">Libor </t>
  </si>
  <si>
    <t>Biatlon</t>
  </si>
  <si>
    <t>Suhl 150 + Delta 6-24x42</t>
  </si>
  <si>
    <t>SK Combat VDF</t>
  </si>
  <si>
    <t>SM2 + KonusPro 6-24x50</t>
  </si>
  <si>
    <t>Dibďák</t>
  </si>
  <si>
    <t>Akademie Praha</t>
  </si>
  <si>
    <t>ZKM456 + KonusPro 6-24x44</t>
  </si>
  <si>
    <t>Vladimír</t>
  </si>
  <si>
    <t>Kloz</t>
  </si>
  <si>
    <t xml:space="preserve">František </t>
  </si>
  <si>
    <t>SM2 + Delta 6-24x44</t>
  </si>
  <si>
    <t>Lemfeld</t>
  </si>
  <si>
    <t>SSK Manušice</t>
  </si>
  <si>
    <t>Anschutz 1807 Nikko 8x32.44</t>
  </si>
  <si>
    <t>Suhl 150 + KonusPro 8-32x50</t>
  </si>
  <si>
    <t>Jiří</t>
  </si>
  <si>
    <t>Suhl 150 + Richter 6-24x50</t>
  </si>
  <si>
    <t>David</t>
  </si>
  <si>
    <t>Štěpán</t>
  </si>
  <si>
    <t>Jaromír</t>
  </si>
  <si>
    <t>suhl 150 + KonusPro 6-24x44</t>
  </si>
  <si>
    <t>Suhl 150 + Walther 6-12</t>
  </si>
  <si>
    <t>Punčochář</t>
  </si>
  <si>
    <t>KVZ Chomutov</t>
  </si>
  <si>
    <t>Suhl 150 + 3-9x40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</si>
</sst>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164" fontId="43" fillId="0" borderId="10" xfId="49" applyNumberFormat="1" applyFont="1" applyBorder="1" applyAlignment="1">
      <alignment/>
    </xf>
    <xf numFmtId="164" fontId="43" fillId="0" borderId="10" xfId="49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4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64" fontId="43" fillId="0" borderId="10" xfId="49" applyNumberFormat="1" applyFont="1" applyBorder="1" applyAlignment="1">
      <alignment/>
    </xf>
    <xf numFmtId="164" fontId="43" fillId="0" borderId="10" xfId="49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164" fontId="43" fillId="0" borderId="10" xfId="49" applyNumberFormat="1" applyFont="1" applyBorder="1" applyAlignment="1">
      <alignment/>
    </xf>
    <xf numFmtId="164" fontId="43" fillId="0" borderId="10" xfId="49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10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14" fontId="2" fillId="40" borderId="23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14" fontId="2" fillId="41" borderId="23" xfId="0" applyNumberFormat="1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14" fontId="2" fillId="40" borderId="10" xfId="0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8" borderId="24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4" fontId="2" fillId="41" borderId="1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cent 2" xfId="47"/>
    <cellStyle name="procent 2 2" xfId="48"/>
    <cellStyle name="Percent" xfId="49"/>
    <cellStyle name="Procenta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="80" zoomScaleNormal="80" workbookViewId="0" topLeftCell="A1">
      <selection activeCell="A1" sqref="A1:F1"/>
    </sheetView>
  </sheetViews>
  <sheetFormatPr defaultColWidth="9.140625" defaultRowHeight="15"/>
  <cols>
    <col min="1" max="1" width="6.140625" style="44" customWidth="1"/>
    <col min="2" max="2" width="11.421875" style="44" customWidth="1"/>
    <col min="3" max="3" width="15.00390625" style="44" customWidth="1"/>
    <col min="4" max="4" width="13.140625" style="44" bestFit="1" customWidth="1"/>
    <col min="5" max="5" width="21.7109375" style="44" bestFit="1" customWidth="1"/>
    <col min="6" max="6" width="8.8515625" style="44" hidden="1" customWidth="1"/>
    <col min="7" max="16384" width="9.140625" style="44" customWidth="1"/>
  </cols>
  <sheetData>
    <row r="1" spans="1:18" ht="18.75" customHeight="1" thickBot="1">
      <c r="A1" s="71"/>
      <c r="B1" s="72"/>
      <c r="C1" s="72"/>
      <c r="D1" s="72"/>
      <c r="E1" s="72"/>
      <c r="F1" s="73"/>
      <c r="G1" s="79" t="s">
        <v>0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20" ht="15">
      <c r="A2" s="74" t="s">
        <v>1</v>
      </c>
      <c r="B2" s="75"/>
      <c r="C2" s="75"/>
      <c r="D2" s="75"/>
      <c r="E2" s="75"/>
      <c r="F2" s="76"/>
      <c r="G2" s="81" t="s">
        <v>2</v>
      </c>
      <c r="H2" s="82"/>
      <c r="I2" s="83" t="s">
        <v>83</v>
      </c>
      <c r="J2" s="84"/>
      <c r="K2" s="81" t="s">
        <v>4</v>
      </c>
      <c r="L2" s="82"/>
      <c r="M2" s="83" t="s">
        <v>84</v>
      </c>
      <c r="N2" s="84"/>
      <c r="O2" s="81" t="s">
        <v>85</v>
      </c>
      <c r="P2" s="82"/>
      <c r="Q2" s="83" t="s">
        <v>86</v>
      </c>
      <c r="R2" s="84"/>
      <c r="S2" s="77" t="s">
        <v>8</v>
      </c>
      <c r="T2" s="78"/>
    </row>
    <row r="3" spans="1:20" ht="15">
      <c r="A3" s="65" t="s">
        <v>9</v>
      </c>
      <c r="B3" s="45" t="s">
        <v>10</v>
      </c>
      <c r="C3" s="45" t="s">
        <v>11</v>
      </c>
      <c r="D3" s="46" t="s">
        <v>12</v>
      </c>
      <c r="E3" s="46" t="s">
        <v>13</v>
      </c>
      <c r="F3" s="46" t="s">
        <v>82</v>
      </c>
      <c r="G3" s="49" t="s">
        <v>14</v>
      </c>
      <c r="H3" s="49" t="s">
        <v>15</v>
      </c>
      <c r="I3" s="50" t="s">
        <v>14</v>
      </c>
      <c r="J3" s="50" t="s">
        <v>15</v>
      </c>
      <c r="K3" s="49" t="s">
        <v>14</v>
      </c>
      <c r="L3" s="49" t="s">
        <v>15</v>
      </c>
      <c r="M3" s="50" t="s">
        <v>14</v>
      </c>
      <c r="N3" s="50" t="s">
        <v>15</v>
      </c>
      <c r="O3" s="49" t="s">
        <v>14</v>
      </c>
      <c r="P3" s="49" t="s">
        <v>15</v>
      </c>
      <c r="Q3" s="50" t="s">
        <v>14</v>
      </c>
      <c r="R3" s="50" t="s">
        <v>15</v>
      </c>
      <c r="S3" s="6" t="s">
        <v>15</v>
      </c>
      <c r="T3" s="66" t="s">
        <v>16</v>
      </c>
    </row>
    <row r="4" spans="1:20" ht="15">
      <c r="A4" s="67">
        <v>6</v>
      </c>
      <c r="B4" s="52" t="s">
        <v>21</v>
      </c>
      <c r="C4" s="52" t="s">
        <v>53</v>
      </c>
      <c r="D4" s="10" t="s">
        <v>100</v>
      </c>
      <c r="E4" s="10" t="s">
        <v>99</v>
      </c>
      <c r="F4" s="70">
        <v>100</v>
      </c>
      <c r="G4" s="58">
        <v>116</v>
      </c>
      <c r="H4" s="54">
        <f aca="true" t="shared" si="0" ref="H4:H19">(G4/120)</f>
        <v>0.9666666666666667</v>
      </c>
      <c r="I4" s="58">
        <v>71</v>
      </c>
      <c r="J4" s="54">
        <f aca="true" t="shared" si="1" ref="J4:J19">(I4/110)</f>
        <v>0.6454545454545455</v>
      </c>
      <c r="K4" s="58">
        <v>126</v>
      </c>
      <c r="L4" s="54">
        <f aca="true" t="shared" si="2" ref="L4:L19">(K4/220)</f>
        <v>0.5727272727272728</v>
      </c>
      <c r="M4" s="58">
        <v>87</v>
      </c>
      <c r="N4" s="54">
        <f aca="true" t="shared" si="3" ref="N4:N19">(M4/100)</f>
        <v>0.87</v>
      </c>
      <c r="O4" s="58">
        <v>75</v>
      </c>
      <c r="P4" s="55">
        <f aca="true" t="shared" si="4" ref="P4:P19">(O4/80)</f>
        <v>0.9375</v>
      </c>
      <c r="Q4" s="58">
        <v>70</v>
      </c>
      <c r="R4" s="55">
        <f aca="true" t="shared" si="5" ref="R4:R19">(Q4/100)</f>
        <v>0.7</v>
      </c>
      <c r="S4" s="63">
        <f aca="true" t="shared" si="6" ref="S4:S19">H4+J4+L4+N4+P4+R4</f>
        <v>4.692348484848485</v>
      </c>
      <c r="T4" s="68">
        <v>1</v>
      </c>
    </row>
    <row r="5" spans="1:20" ht="15">
      <c r="A5" s="67">
        <v>4</v>
      </c>
      <c r="B5" s="52" t="s">
        <v>55</v>
      </c>
      <c r="C5" s="52" t="s">
        <v>70</v>
      </c>
      <c r="D5" s="10" t="s">
        <v>68</v>
      </c>
      <c r="E5" s="10" t="s">
        <v>112</v>
      </c>
      <c r="F5" s="70">
        <v>100</v>
      </c>
      <c r="G5" s="58">
        <v>112</v>
      </c>
      <c r="H5" s="54">
        <f t="shared" si="0"/>
        <v>0.9333333333333333</v>
      </c>
      <c r="I5" s="58">
        <v>86</v>
      </c>
      <c r="J5" s="54">
        <f t="shared" si="1"/>
        <v>0.7818181818181819</v>
      </c>
      <c r="K5" s="58">
        <v>112</v>
      </c>
      <c r="L5" s="54">
        <f t="shared" si="2"/>
        <v>0.509090909090909</v>
      </c>
      <c r="M5" s="58">
        <v>89</v>
      </c>
      <c r="N5" s="54">
        <f t="shared" si="3"/>
        <v>0.89</v>
      </c>
      <c r="O5" s="58">
        <v>70</v>
      </c>
      <c r="P5" s="55">
        <f t="shared" si="4"/>
        <v>0.875</v>
      </c>
      <c r="Q5" s="58">
        <v>60</v>
      </c>
      <c r="R5" s="55">
        <f t="shared" si="5"/>
        <v>0.6</v>
      </c>
      <c r="S5" s="63">
        <f t="shared" si="6"/>
        <v>4.589242424242425</v>
      </c>
      <c r="T5" s="68">
        <v>2</v>
      </c>
    </row>
    <row r="6" spans="1:20" ht="15">
      <c r="A6" s="67">
        <v>3</v>
      </c>
      <c r="B6" s="52" t="s">
        <v>21</v>
      </c>
      <c r="C6" s="52" t="s">
        <v>22</v>
      </c>
      <c r="D6" s="10" t="s">
        <v>88</v>
      </c>
      <c r="E6" s="10" t="s">
        <v>95</v>
      </c>
      <c r="F6" s="70">
        <v>100</v>
      </c>
      <c r="G6" s="58">
        <v>110</v>
      </c>
      <c r="H6" s="54">
        <f t="shared" si="0"/>
        <v>0.9166666666666666</v>
      </c>
      <c r="I6" s="58">
        <v>87</v>
      </c>
      <c r="J6" s="54">
        <f t="shared" si="1"/>
        <v>0.7909090909090909</v>
      </c>
      <c r="K6" s="58">
        <v>69</v>
      </c>
      <c r="L6" s="54">
        <f t="shared" si="2"/>
        <v>0.31363636363636366</v>
      </c>
      <c r="M6" s="58">
        <v>81</v>
      </c>
      <c r="N6" s="54">
        <f t="shared" si="3"/>
        <v>0.81</v>
      </c>
      <c r="O6" s="58">
        <v>60</v>
      </c>
      <c r="P6" s="55">
        <f t="shared" si="4"/>
        <v>0.75</v>
      </c>
      <c r="Q6" s="58">
        <v>65</v>
      </c>
      <c r="R6" s="55">
        <f t="shared" si="5"/>
        <v>0.65</v>
      </c>
      <c r="S6" s="63">
        <f t="shared" si="6"/>
        <v>4.231212121212121</v>
      </c>
      <c r="T6" s="68">
        <v>3</v>
      </c>
    </row>
    <row r="7" spans="1:20" ht="15">
      <c r="A7" s="67">
        <v>13</v>
      </c>
      <c r="B7" s="52" t="s">
        <v>117</v>
      </c>
      <c r="C7" s="52" t="s">
        <v>109</v>
      </c>
      <c r="D7" s="10" t="s">
        <v>110</v>
      </c>
      <c r="E7" s="10" t="s">
        <v>111</v>
      </c>
      <c r="F7" s="70">
        <v>100</v>
      </c>
      <c r="G7" s="58">
        <v>96</v>
      </c>
      <c r="H7" s="54">
        <f t="shared" si="0"/>
        <v>0.8</v>
      </c>
      <c r="I7" s="58">
        <v>93</v>
      </c>
      <c r="J7" s="54">
        <f t="shared" si="1"/>
        <v>0.8454545454545455</v>
      </c>
      <c r="K7" s="58">
        <v>94</v>
      </c>
      <c r="L7" s="54">
        <f t="shared" si="2"/>
        <v>0.42727272727272725</v>
      </c>
      <c r="M7" s="58">
        <v>85</v>
      </c>
      <c r="N7" s="54">
        <f t="shared" si="3"/>
        <v>0.85</v>
      </c>
      <c r="O7" s="58">
        <v>52</v>
      </c>
      <c r="P7" s="55">
        <f t="shared" si="4"/>
        <v>0.65</v>
      </c>
      <c r="Q7" s="58">
        <v>60</v>
      </c>
      <c r="R7" s="55">
        <f t="shared" si="5"/>
        <v>0.6</v>
      </c>
      <c r="S7" s="63">
        <f t="shared" si="6"/>
        <v>4.172727272727273</v>
      </c>
      <c r="T7" s="68">
        <v>4</v>
      </c>
    </row>
    <row r="8" spans="1:20" ht="15">
      <c r="A8" s="67">
        <v>14</v>
      </c>
      <c r="B8" s="60" t="s">
        <v>41</v>
      </c>
      <c r="C8" s="60" t="s">
        <v>42</v>
      </c>
      <c r="D8" s="10" t="s">
        <v>79</v>
      </c>
      <c r="E8" s="10" t="s">
        <v>118</v>
      </c>
      <c r="F8" s="70">
        <v>100</v>
      </c>
      <c r="G8" s="58">
        <v>114</v>
      </c>
      <c r="H8" s="54">
        <f t="shared" si="0"/>
        <v>0.95</v>
      </c>
      <c r="I8" s="58">
        <v>93</v>
      </c>
      <c r="J8" s="54">
        <f t="shared" si="1"/>
        <v>0.8454545454545455</v>
      </c>
      <c r="K8" s="58">
        <v>103</v>
      </c>
      <c r="L8" s="54">
        <f t="shared" si="2"/>
        <v>0.4681818181818182</v>
      </c>
      <c r="M8" s="58">
        <v>55</v>
      </c>
      <c r="N8" s="54">
        <f t="shared" si="3"/>
        <v>0.55</v>
      </c>
      <c r="O8" s="58">
        <v>70</v>
      </c>
      <c r="P8" s="55">
        <f t="shared" si="4"/>
        <v>0.875</v>
      </c>
      <c r="Q8" s="58">
        <v>35</v>
      </c>
      <c r="R8" s="55">
        <f t="shared" si="5"/>
        <v>0.35</v>
      </c>
      <c r="S8" s="63">
        <f t="shared" si="6"/>
        <v>4.038636363636363</v>
      </c>
      <c r="T8" s="68">
        <v>5</v>
      </c>
    </row>
    <row r="9" spans="1:20" ht="15" hidden="1">
      <c r="A9" s="69"/>
      <c r="B9" s="52" t="s">
        <v>116</v>
      </c>
      <c r="C9" s="52" t="s">
        <v>18</v>
      </c>
      <c r="D9" s="10" t="s">
        <v>100</v>
      </c>
      <c r="E9" s="10" t="s">
        <v>101</v>
      </c>
      <c r="F9" s="70"/>
      <c r="G9" s="58"/>
      <c r="H9" s="54">
        <f t="shared" si="0"/>
        <v>0</v>
      </c>
      <c r="I9" s="58"/>
      <c r="J9" s="54">
        <f t="shared" si="1"/>
        <v>0</v>
      </c>
      <c r="K9" s="58"/>
      <c r="L9" s="54">
        <f t="shared" si="2"/>
        <v>0</v>
      </c>
      <c r="M9" s="58"/>
      <c r="N9" s="54">
        <f t="shared" si="3"/>
        <v>0</v>
      </c>
      <c r="O9" s="58"/>
      <c r="P9" s="55">
        <f t="shared" si="4"/>
        <v>0</v>
      </c>
      <c r="Q9" s="58"/>
      <c r="R9" s="55">
        <f t="shared" si="5"/>
        <v>0</v>
      </c>
      <c r="S9" s="63">
        <f t="shared" si="6"/>
        <v>0</v>
      </c>
      <c r="T9" s="68"/>
    </row>
    <row r="10" spans="1:20" ht="15">
      <c r="A10" s="67">
        <v>10</v>
      </c>
      <c r="B10" s="52" t="s">
        <v>96</v>
      </c>
      <c r="C10" s="52" t="s">
        <v>35</v>
      </c>
      <c r="D10" s="10" t="s">
        <v>92</v>
      </c>
      <c r="E10" s="10" t="s">
        <v>95</v>
      </c>
      <c r="F10" s="70">
        <v>100</v>
      </c>
      <c r="G10" s="58">
        <v>110</v>
      </c>
      <c r="H10" s="54">
        <f t="shared" si="0"/>
        <v>0.9166666666666666</v>
      </c>
      <c r="I10" s="58">
        <v>50</v>
      </c>
      <c r="J10" s="54">
        <f t="shared" si="1"/>
        <v>0.45454545454545453</v>
      </c>
      <c r="K10" s="58">
        <v>61</v>
      </c>
      <c r="L10" s="54">
        <f t="shared" si="2"/>
        <v>0.2772727272727273</v>
      </c>
      <c r="M10" s="58">
        <v>90</v>
      </c>
      <c r="N10" s="54">
        <f t="shared" si="3"/>
        <v>0.9</v>
      </c>
      <c r="O10" s="58">
        <v>80</v>
      </c>
      <c r="P10" s="55">
        <f t="shared" si="4"/>
        <v>1</v>
      </c>
      <c r="Q10" s="58">
        <v>45</v>
      </c>
      <c r="R10" s="55">
        <f t="shared" si="5"/>
        <v>0.45</v>
      </c>
      <c r="S10" s="63">
        <f t="shared" si="6"/>
        <v>3.9984848484848485</v>
      </c>
      <c r="T10" s="68">
        <v>6</v>
      </c>
    </row>
    <row r="11" spans="1:20" ht="15">
      <c r="A11" s="67">
        <v>8</v>
      </c>
      <c r="B11" s="52" t="s">
        <v>41</v>
      </c>
      <c r="C11" s="52" t="s">
        <v>56</v>
      </c>
      <c r="D11" s="10" t="s">
        <v>79</v>
      </c>
      <c r="E11" s="10" t="s">
        <v>118</v>
      </c>
      <c r="F11" s="70">
        <v>100</v>
      </c>
      <c r="G11" s="58">
        <v>112</v>
      </c>
      <c r="H11" s="54">
        <f t="shared" si="0"/>
        <v>0.9333333333333333</v>
      </c>
      <c r="I11" s="58">
        <v>80</v>
      </c>
      <c r="J11" s="54">
        <f t="shared" si="1"/>
        <v>0.7272727272727273</v>
      </c>
      <c r="K11" s="58">
        <v>55</v>
      </c>
      <c r="L11" s="54">
        <f t="shared" si="2"/>
        <v>0.25</v>
      </c>
      <c r="M11" s="58">
        <v>52</v>
      </c>
      <c r="N11" s="54">
        <f t="shared" si="3"/>
        <v>0.52</v>
      </c>
      <c r="O11" s="58">
        <v>65</v>
      </c>
      <c r="P11" s="55">
        <f t="shared" si="4"/>
        <v>0.8125</v>
      </c>
      <c r="Q11" s="58">
        <v>40</v>
      </c>
      <c r="R11" s="55">
        <f t="shared" si="5"/>
        <v>0.4</v>
      </c>
      <c r="S11" s="63">
        <f t="shared" si="6"/>
        <v>3.6431060606060606</v>
      </c>
      <c r="T11" s="68">
        <v>7</v>
      </c>
    </row>
    <row r="12" spans="1:20" ht="15" hidden="1">
      <c r="A12" s="69"/>
      <c r="B12" s="52" t="s">
        <v>115</v>
      </c>
      <c r="C12" s="52" t="s">
        <v>26</v>
      </c>
      <c r="D12" s="10" t="s">
        <v>64</v>
      </c>
      <c r="E12" s="10" t="s">
        <v>95</v>
      </c>
      <c r="F12" s="70"/>
      <c r="G12" s="58"/>
      <c r="H12" s="54">
        <f t="shared" si="0"/>
        <v>0</v>
      </c>
      <c r="I12" s="58"/>
      <c r="J12" s="54">
        <f t="shared" si="1"/>
        <v>0</v>
      </c>
      <c r="K12" s="58"/>
      <c r="L12" s="54">
        <f t="shared" si="2"/>
        <v>0</v>
      </c>
      <c r="M12" s="58"/>
      <c r="N12" s="54">
        <f t="shared" si="3"/>
        <v>0</v>
      </c>
      <c r="O12" s="58"/>
      <c r="P12" s="55">
        <f t="shared" si="4"/>
        <v>0</v>
      </c>
      <c r="Q12" s="58"/>
      <c r="R12" s="55">
        <f t="shared" si="5"/>
        <v>0</v>
      </c>
      <c r="S12" s="63">
        <f t="shared" si="6"/>
        <v>0</v>
      </c>
      <c r="T12" s="68"/>
    </row>
    <row r="13" spans="1:20" s="64" customFormat="1" ht="15">
      <c r="A13" s="67">
        <v>5</v>
      </c>
      <c r="B13" s="52" t="s">
        <v>28</v>
      </c>
      <c r="C13" s="52" t="s">
        <v>18</v>
      </c>
      <c r="D13" s="10" t="s">
        <v>98</v>
      </c>
      <c r="E13" s="10" t="s">
        <v>99</v>
      </c>
      <c r="F13" s="70">
        <v>100</v>
      </c>
      <c r="G13" s="58">
        <v>106</v>
      </c>
      <c r="H13" s="54">
        <f t="shared" si="0"/>
        <v>0.8833333333333333</v>
      </c>
      <c r="I13" s="58">
        <v>86</v>
      </c>
      <c r="J13" s="54">
        <f t="shared" si="1"/>
        <v>0.7818181818181819</v>
      </c>
      <c r="K13" s="58">
        <v>78</v>
      </c>
      <c r="L13" s="54">
        <f t="shared" si="2"/>
        <v>0.35454545454545455</v>
      </c>
      <c r="M13" s="58">
        <v>77</v>
      </c>
      <c r="N13" s="54">
        <f t="shared" si="3"/>
        <v>0.77</v>
      </c>
      <c r="O13" s="58">
        <v>35</v>
      </c>
      <c r="P13" s="55">
        <f t="shared" si="4"/>
        <v>0.4375</v>
      </c>
      <c r="Q13" s="58">
        <v>40</v>
      </c>
      <c r="R13" s="55">
        <f t="shared" si="5"/>
        <v>0.4</v>
      </c>
      <c r="S13" s="63">
        <f t="shared" si="6"/>
        <v>3.6271969696969695</v>
      </c>
      <c r="T13" s="68">
        <v>8</v>
      </c>
    </row>
    <row r="14" spans="1:20" s="64" customFormat="1" ht="13.5" customHeight="1">
      <c r="A14" s="67">
        <v>7</v>
      </c>
      <c r="B14" s="52" t="s">
        <v>21</v>
      </c>
      <c r="C14" s="52" t="s">
        <v>48</v>
      </c>
      <c r="D14" s="10" t="s">
        <v>49</v>
      </c>
      <c r="E14" s="10" t="s">
        <v>119</v>
      </c>
      <c r="F14" s="70">
        <v>100</v>
      </c>
      <c r="G14" s="58">
        <v>102</v>
      </c>
      <c r="H14" s="54">
        <f t="shared" si="0"/>
        <v>0.85</v>
      </c>
      <c r="I14" s="58">
        <v>46</v>
      </c>
      <c r="J14" s="54">
        <f t="shared" si="1"/>
        <v>0.41818181818181815</v>
      </c>
      <c r="K14" s="58">
        <v>28</v>
      </c>
      <c r="L14" s="54">
        <f t="shared" si="2"/>
        <v>0.12727272727272726</v>
      </c>
      <c r="M14" s="58">
        <v>80</v>
      </c>
      <c r="N14" s="54">
        <f t="shared" si="3"/>
        <v>0.8</v>
      </c>
      <c r="O14" s="58">
        <v>45</v>
      </c>
      <c r="P14" s="55">
        <f t="shared" si="4"/>
        <v>0.5625</v>
      </c>
      <c r="Q14" s="58">
        <v>75</v>
      </c>
      <c r="R14" s="55">
        <f t="shared" si="5"/>
        <v>0.75</v>
      </c>
      <c r="S14" s="63">
        <f t="shared" si="6"/>
        <v>3.5079545454545453</v>
      </c>
      <c r="T14" s="68">
        <v>9</v>
      </c>
    </row>
    <row r="15" spans="1:20" s="64" customFormat="1" ht="15">
      <c r="A15" s="69">
        <v>1</v>
      </c>
      <c r="B15" s="52" t="s">
        <v>55</v>
      </c>
      <c r="C15" s="52" t="s">
        <v>48</v>
      </c>
      <c r="D15" s="10" t="s">
        <v>49</v>
      </c>
      <c r="E15" s="10" t="s">
        <v>119</v>
      </c>
      <c r="F15" s="70">
        <v>100</v>
      </c>
      <c r="G15" s="58">
        <v>80</v>
      </c>
      <c r="H15" s="54">
        <f t="shared" si="0"/>
        <v>0.6666666666666666</v>
      </c>
      <c r="I15" s="58">
        <v>70</v>
      </c>
      <c r="J15" s="54">
        <f t="shared" si="1"/>
        <v>0.6363636363636364</v>
      </c>
      <c r="K15" s="58">
        <v>39</v>
      </c>
      <c r="L15" s="54">
        <f t="shared" si="2"/>
        <v>0.17727272727272728</v>
      </c>
      <c r="M15" s="58">
        <v>77</v>
      </c>
      <c r="N15" s="54">
        <f t="shared" si="3"/>
        <v>0.77</v>
      </c>
      <c r="O15" s="58">
        <v>65</v>
      </c>
      <c r="P15" s="55">
        <f t="shared" si="4"/>
        <v>0.8125</v>
      </c>
      <c r="Q15" s="58">
        <v>40</v>
      </c>
      <c r="R15" s="55">
        <f t="shared" si="5"/>
        <v>0.4</v>
      </c>
      <c r="S15" s="63">
        <f t="shared" si="6"/>
        <v>3.46280303030303</v>
      </c>
      <c r="T15" s="68">
        <v>10</v>
      </c>
    </row>
    <row r="16" spans="1:20" s="64" customFormat="1" ht="15">
      <c r="A16" s="67">
        <v>11</v>
      </c>
      <c r="B16" s="52" t="s">
        <v>113</v>
      </c>
      <c r="C16" s="52" t="s">
        <v>76</v>
      </c>
      <c r="D16" s="10" t="s">
        <v>73</v>
      </c>
      <c r="E16" s="10" t="s">
        <v>114</v>
      </c>
      <c r="F16" s="70">
        <v>100</v>
      </c>
      <c r="G16" s="58">
        <v>109</v>
      </c>
      <c r="H16" s="54">
        <f t="shared" si="0"/>
        <v>0.9083333333333333</v>
      </c>
      <c r="I16" s="58">
        <v>50</v>
      </c>
      <c r="J16" s="54">
        <f t="shared" si="1"/>
        <v>0.45454545454545453</v>
      </c>
      <c r="K16" s="58">
        <v>80</v>
      </c>
      <c r="L16" s="54">
        <f t="shared" si="2"/>
        <v>0.36363636363636365</v>
      </c>
      <c r="M16" s="58">
        <v>85</v>
      </c>
      <c r="N16" s="54">
        <f t="shared" si="3"/>
        <v>0.85</v>
      </c>
      <c r="O16" s="58">
        <v>30</v>
      </c>
      <c r="P16" s="55">
        <f t="shared" si="4"/>
        <v>0.375</v>
      </c>
      <c r="Q16" s="58">
        <v>40</v>
      </c>
      <c r="R16" s="55">
        <f t="shared" si="5"/>
        <v>0.4</v>
      </c>
      <c r="S16" s="63">
        <f t="shared" si="6"/>
        <v>3.3515151515151516</v>
      </c>
      <c r="T16" s="68">
        <v>11</v>
      </c>
    </row>
    <row r="17" spans="1:20" s="64" customFormat="1" ht="15">
      <c r="A17" s="67">
        <v>12</v>
      </c>
      <c r="B17" s="52" t="s">
        <v>45</v>
      </c>
      <c r="C17" s="60" t="s">
        <v>46</v>
      </c>
      <c r="D17" s="10" t="s">
        <v>98</v>
      </c>
      <c r="E17" s="10" t="s">
        <v>108</v>
      </c>
      <c r="F17" s="70">
        <v>100</v>
      </c>
      <c r="G17" s="58">
        <v>93</v>
      </c>
      <c r="H17" s="54">
        <f t="shared" si="0"/>
        <v>0.775</v>
      </c>
      <c r="I17" s="58">
        <v>81</v>
      </c>
      <c r="J17" s="54">
        <f t="shared" si="1"/>
        <v>0.7363636363636363</v>
      </c>
      <c r="K17" s="58">
        <v>37</v>
      </c>
      <c r="L17" s="54">
        <f t="shared" si="2"/>
        <v>0.16818181818181818</v>
      </c>
      <c r="M17" s="58">
        <v>66</v>
      </c>
      <c r="N17" s="54">
        <f t="shared" si="3"/>
        <v>0.66</v>
      </c>
      <c r="O17" s="58">
        <v>40</v>
      </c>
      <c r="P17" s="55">
        <f t="shared" si="4"/>
        <v>0.5</v>
      </c>
      <c r="Q17" s="58">
        <v>35</v>
      </c>
      <c r="R17" s="55">
        <f t="shared" si="5"/>
        <v>0.35</v>
      </c>
      <c r="S17" s="63">
        <f t="shared" si="6"/>
        <v>3.1895454545454545</v>
      </c>
      <c r="T17" s="68">
        <v>12</v>
      </c>
    </row>
    <row r="18" spans="1:20" s="64" customFormat="1" ht="15">
      <c r="A18" s="69">
        <v>2</v>
      </c>
      <c r="B18" s="52" t="s">
        <v>28</v>
      </c>
      <c r="C18" s="52" t="s">
        <v>51</v>
      </c>
      <c r="D18" s="10" t="s">
        <v>49</v>
      </c>
      <c r="E18" s="10" t="s">
        <v>71</v>
      </c>
      <c r="F18" s="70">
        <v>100</v>
      </c>
      <c r="G18" s="58">
        <v>72</v>
      </c>
      <c r="H18" s="54">
        <f t="shared" si="0"/>
        <v>0.6</v>
      </c>
      <c r="I18" s="58">
        <v>58</v>
      </c>
      <c r="J18" s="54">
        <f t="shared" si="1"/>
        <v>0.5272727272727272</v>
      </c>
      <c r="K18" s="58">
        <v>52</v>
      </c>
      <c r="L18" s="54">
        <f t="shared" si="2"/>
        <v>0.23636363636363636</v>
      </c>
      <c r="M18" s="58">
        <v>75</v>
      </c>
      <c r="N18" s="54">
        <f t="shared" si="3"/>
        <v>0.75</v>
      </c>
      <c r="O18" s="58">
        <v>55</v>
      </c>
      <c r="P18" s="55">
        <f t="shared" si="4"/>
        <v>0.6875</v>
      </c>
      <c r="Q18" s="58">
        <v>15</v>
      </c>
      <c r="R18" s="55">
        <f t="shared" si="5"/>
        <v>0.15</v>
      </c>
      <c r="S18" s="63">
        <f t="shared" si="6"/>
        <v>2.9511363636363632</v>
      </c>
      <c r="T18" s="68">
        <v>13</v>
      </c>
    </row>
    <row r="19" spans="1:20" s="64" customFormat="1" ht="15">
      <c r="A19" s="67">
        <v>9</v>
      </c>
      <c r="B19" s="52" t="s">
        <v>117</v>
      </c>
      <c r="C19" s="52" t="s">
        <v>120</v>
      </c>
      <c r="D19" s="10" t="s">
        <v>121</v>
      </c>
      <c r="E19" s="10" t="s">
        <v>122</v>
      </c>
      <c r="F19" s="70">
        <v>100</v>
      </c>
      <c r="G19" s="58">
        <v>78</v>
      </c>
      <c r="H19" s="54">
        <f t="shared" si="0"/>
        <v>0.65</v>
      </c>
      <c r="I19" s="58">
        <v>70</v>
      </c>
      <c r="J19" s="54">
        <f t="shared" si="1"/>
        <v>0.6363636363636364</v>
      </c>
      <c r="K19" s="58">
        <v>56</v>
      </c>
      <c r="L19" s="54">
        <f t="shared" si="2"/>
        <v>0.2545454545454545</v>
      </c>
      <c r="M19" s="58">
        <v>75</v>
      </c>
      <c r="N19" s="54">
        <f t="shared" si="3"/>
        <v>0.75</v>
      </c>
      <c r="O19" s="58">
        <v>15</v>
      </c>
      <c r="P19" s="55">
        <f t="shared" si="4"/>
        <v>0.1875</v>
      </c>
      <c r="Q19" s="58">
        <v>25</v>
      </c>
      <c r="R19" s="55">
        <f t="shared" si="5"/>
        <v>0.25</v>
      </c>
      <c r="S19" s="63">
        <f t="shared" si="6"/>
        <v>2.728409090909091</v>
      </c>
      <c r="T19" s="68">
        <v>14</v>
      </c>
    </row>
    <row r="20" spans="1:20" s="64" customFormat="1" ht="15" hidden="1">
      <c r="A20" s="67"/>
      <c r="B20" s="52"/>
      <c r="C20" s="52"/>
      <c r="D20" s="10"/>
      <c r="E20" s="10"/>
      <c r="F20" s="70"/>
      <c r="G20" s="58"/>
      <c r="H20" s="54">
        <f>(G20/120)</f>
        <v>0</v>
      </c>
      <c r="I20" s="58"/>
      <c r="J20" s="54">
        <f>(I20/110)</f>
        <v>0</v>
      </c>
      <c r="K20" s="58"/>
      <c r="L20" s="54">
        <f>(K20/220)</f>
        <v>0</v>
      </c>
      <c r="M20" s="58"/>
      <c r="N20" s="54">
        <f>(M20/100)</f>
        <v>0</v>
      </c>
      <c r="O20" s="58"/>
      <c r="P20" s="55">
        <f>(O20/80)</f>
        <v>0</v>
      </c>
      <c r="Q20" s="58"/>
      <c r="R20" s="55">
        <f>(Q20/100)</f>
        <v>0</v>
      </c>
      <c r="S20" s="63">
        <f>H20+J20+L20+N20+P20+R20</f>
        <v>0</v>
      </c>
      <c r="T20" s="68"/>
    </row>
    <row r="21" spans="1:20" s="64" customFormat="1" ht="15" hidden="1">
      <c r="A21" s="69"/>
      <c r="B21" s="52"/>
      <c r="C21" s="52"/>
      <c r="D21" s="10"/>
      <c r="E21" s="10"/>
      <c r="F21" s="70"/>
      <c r="G21" s="58"/>
      <c r="H21" s="54">
        <f>(G21/120)</f>
        <v>0</v>
      </c>
      <c r="I21" s="58"/>
      <c r="J21" s="54">
        <f>(I21/110)</f>
        <v>0</v>
      </c>
      <c r="K21" s="58"/>
      <c r="L21" s="54">
        <f>(K21/220)</f>
        <v>0</v>
      </c>
      <c r="M21" s="58"/>
      <c r="N21" s="54">
        <f>(M21/100)</f>
        <v>0</v>
      </c>
      <c r="O21" s="58"/>
      <c r="P21" s="55">
        <f>(O21/80)</f>
        <v>0</v>
      </c>
      <c r="Q21" s="58"/>
      <c r="R21" s="55">
        <f>(Q21/100)</f>
        <v>0</v>
      </c>
      <c r="S21" s="63">
        <f>H21+J21+L21+N21+P21+R21</f>
        <v>0</v>
      </c>
      <c r="T21" s="68"/>
    </row>
    <row r="22" spans="1:20" s="64" customFormat="1" ht="15" hidden="1">
      <c r="A22" s="67"/>
      <c r="B22" s="52"/>
      <c r="C22" s="52"/>
      <c r="D22" s="10"/>
      <c r="E22" s="10"/>
      <c r="F22" s="70"/>
      <c r="G22" s="58"/>
      <c r="H22" s="54">
        <f>(G22/120)</f>
        <v>0</v>
      </c>
      <c r="I22" s="58"/>
      <c r="J22" s="54">
        <f>(I22/110)</f>
        <v>0</v>
      </c>
      <c r="K22" s="58"/>
      <c r="L22" s="54">
        <f>(K22/220)</f>
        <v>0</v>
      </c>
      <c r="M22" s="58"/>
      <c r="N22" s="54">
        <f>(M22/100)</f>
        <v>0</v>
      </c>
      <c r="O22" s="58"/>
      <c r="P22" s="55">
        <f>(O22/80)</f>
        <v>0</v>
      </c>
      <c r="Q22" s="58"/>
      <c r="R22" s="55">
        <f>(Q22/100)</f>
        <v>0</v>
      </c>
      <c r="S22" s="63">
        <f>H22+J22+L22+N22+P22+R22</f>
        <v>0</v>
      </c>
      <c r="T22" s="68"/>
    </row>
    <row r="23" spans="1:20" ht="15" hidden="1">
      <c r="A23" s="67"/>
      <c r="B23" s="52"/>
      <c r="C23" s="52"/>
      <c r="D23" s="10"/>
      <c r="E23" s="10"/>
      <c r="F23" s="70"/>
      <c r="G23" s="58"/>
      <c r="H23" s="54">
        <f>(G23/120)</f>
        <v>0</v>
      </c>
      <c r="I23" s="58"/>
      <c r="J23" s="54">
        <f>(I23/110)</f>
        <v>0</v>
      </c>
      <c r="K23" s="58"/>
      <c r="L23" s="54">
        <f>(K23/220)</f>
        <v>0</v>
      </c>
      <c r="M23" s="58"/>
      <c r="N23" s="54">
        <f>(M23/100)</f>
        <v>0</v>
      </c>
      <c r="O23" s="58"/>
      <c r="P23" s="55">
        <f>(O23/80)</f>
        <v>0</v>
      </c>
      <c r="Q23" s="58"/>
      <c r="R23" s="55">
        <f>(Q23/100)</f>
        <v>0</v>
      </c>
      <c r="S23" s="63">
        <f>H23+J23+L23+N23+P23+R23</f>
        <v>0</v>
      </c>
      <c r="T23" s="68"/>
    </row>
    <row r="32" ht="15">
      <c r="C32" s="44" t="s">
        <v>81</v>
      </c>
    </row>
  </sheetData>
  <sheetProtection/>
  <mergeCells count="10">
    <mergeCell ref="A1:F1"/>
    <mergeCell ref="A2:F2"/>
    <mergeCell ref="S2:T2"/>
    <mergeCell ref="G1:R1"/>
    <mergeCell ref="G2:H2"/>
    <mergeCell ref="I2:J2"/>
    <mergeCell ref="K2:L2"/>
    <mergeCell ref="M2:N2"/>
    <mergeCell ref="O2:P2"/>
    <mergeCell ref="Q2:R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Q17"/>
    </sheetView>
  </sheetViews>
  <sheetFormatPr defaultColWidth="9.140625" defaultRowHeight="15"/>
  <sheetData>
    <row r="1" spans="1:19" ht="18.75">
      <c r="A1" s="87"/>
      <c r="B1" s="88"/>
      <c r="C1" s="89"/>
      <c r="D1" s="89"/>
      <c r="E1" s="90"/>
      <c r="F1" s="93" t="s">
        <v>0</v>
      </c>
      <c r="G1" s="94"/>
      <c r="H1" s="94"/>
      <c r="I1" s="94"/>
      <c r="J1" s="94"/>
      <c r="K1" s="94"/>
      <c r="L1" s="94"/>
      <c r="M1" s="94"/>
      <c r="N1" s="94"/>
      <c r="O1" s="94"/>
      <c r="P1" s="95"/>
      <c r="Q1" s="96"/>
      <c r="R1" s="25"/>
      <c r="S1" s="25"/>
    </row>
    <row r="2" spans="1:19" ht="15">
      <c r="A2" s="87" t="s">
        <v>1</v>
      </c>
      <c r="B2" s="88"/>
      <c r="C2" s="89"/>
      <c r="D2" s="89"/>
      <c r="E2" s="90"/>
      <c r="F2" s="85" t="s">
        <v>2</v>
      </c>
      <c r="G2" s="86"/>
      <c r="H2" s="97" t="s">
        <v>3</v>
      </c>
      <c r="I2" s="98"/>
      <c r="J2" s="85" t="s">
        <v>4</v>
      </c>
      <c r="K2" s="86"/>
      <c r="L2" s="97" t="s">
        <v>5</v>
      </c>
      <c r="M2" s="98"/>
      <c r="N2" s="85" t="s">
        <v>6</v>
      </c>
      <c r="O2" s="86"/>
      <c r="P2" s="85" t="s">
        <v>7</v>
      </c>
      <c r="Q2" s="86"/>
      <c r="R2" s="91" t="s">
        <v>8</v>
      </c>
      <c r="S2" s="92"/>
    </row>
    <row r="3" spans="1:19" ht="15">
      <c r="A3" s="1" t="s">
        <v>9</v>
      </c>
      <c r="B3" s="26" t="s">
        <v>10</v>
      </c>
      <c r="C3" s="26" t="s">
        <v>11</v>
      </c>
      <c r="D3" s="27" t="s">
        <v>12</v>
      </c>
      <c r="E3" s="27" t="s">
        <v>13</v>
      </c>
      <c r="F3" s="30" t="s">
        <v>14</v>
      </c>
      <c r="G3" s="30" t="s">
        <v>15</v>
      </c>
      <c r="H3" s="31" t="s">
        <v>14</v>
      </c>
      <c r="I3" s="31" t="s">
        <v>15</v>
      </c>
      <c r="J3" s="30" t="s">
        <v>14</v>
      </c>
      <c r="K3" s="30" t="s">
        <v>15</v>
      </c>
      <c r="L3" s="31" t="s">
        <v>14</v>
      </c>
      <c r="M3" s="31" t="s">
        <v>15</v>
      </c>
      <c r="N3" s="30" t="s">
        <v>14</v>
      </c>
      <c r="O3" s="30" t="s">
        <v>15</v>
      </c>
      <c r="P3" s="30" t="s">
        <v>14</v>
      </c>
      <c r="Q3" s="30" t="s">
        <v>15</v>
      </c>
      <c r="R3" s="6" t="s">
        <v>15</v>
      </c>
      <c r="S3" s="7" t="s">
        <v>16</v>
      </c>
    </row>
    <row r="4" spans="1:19" ht="15">
      <c r="A4" s="32">
        <v>6</v>
      </c>
      <c r="B4" s="33" t="s">
        <v>21</v>
      </c>
      <c r="C4" s="33" t="s">
        <v>22</v>
      </c>
      <c r="D4" s="34" t="s">
        <v>64</v>
      </c>
      <c r="E4" s="34" t="s">
        <v>77</v>
      </c>
      <c r="F4" s="35">
        <v>67</v>
      </c>
      <c r="G4" s="36">
        <v>0.9571428571428572</v>
      </c>
      <c r="H4" s="35">
        <v>99</v>
      </c>
      <c r="I4" s="36">
        <v>0.9</v>
      </c>
      <c r="J4" s="35">
        <v>201</v>
      </c>
      <c r="K4" s="36">
        <v>1.005</v>
      </c>
      <c r="L4" s="35">
        <v>38</v>
      </c>
      <c r="M4" s="36">
        <v>0.38</v>
      </c>
      <c r="N4" s="35">
        <v>250</v>
      </c>
      <c r="O4" s="37">
        <v>1</v>
      </c>
      <c r="P4" s="35">
        <v>70</v>
      </c>
      <c r="Q4" s="37">
        <v>0.875</v>
      </c>
      <c r="R4" s="38">
        <v>5.117142857142857</v>
      </c>
      <c r="S4" s="41">
        <v>1</v>
      </c>
    </row>
    <row r="5" spans="1:19" ht="15">
      <c r="A5" s="32">
        <v>8</v>
      </c>
      <c r="B5" s="42" t="s">
        <v>28</v>
      </c>
      <c r="C5" s="42" t="s">
        <v>18</v>
      </c>
      <c r="D5" s="29" t="s">
        <v>29</v>
      </c>
      <c r="E5" s="34" t="s">
        <v>30</v>
      </c>
      <c r="F5" s="40">
        <v>63</v>
      </c>
      <c r="G5" s="36">
        <v>0.9</v>
      </c>
      <c r="H5" s="40">
        <v>76</v>
      </c>
      <c r="I5" s="36">
        <v>0.6909090909090909</v>
      </c>
      <c r="J5" s="40">
        <v>169</v>
      </c>
      <c r="K5" s="36">
        <v>0.845</v>
      </c>
      <c r="L5" s="40">
        <v>76</v>
      </c>
      <c r="M5" s="36">
        <v>0.76</v>
      </c>
      <c r="N5" s="40">
        <v>250</v>
      </c>
      <c r="O5" s="37">
        <v>1</v>
      </c>
      <c r="P5" s="40">
        <v>72</v>
      </c>
      <c r="Q5" s="37">
        <v>0.9</v>
      </c>
      <c r="R5" s="38">
        <v>5.095909090909091</v>
      </c>
      <c r="S5" s="41">
        <v>2</v>
      </c>
    </row>
    <row r="6" spans="1:19" ht="15">
      <c r="A6" s="32">
        <v>15</v>
      </c>
      <c r="B6" s="42" t="s">
        <v>34</v>
      </c>
      <c r="C6" s="42" t="s">
        <v>35</v>
      </c>
      <c r="D6" s="10" t="s">
        <v>23</v>
      </c>
      <c r="E6" s="10" t="s">
        <v>36</v>
      </c>
      <c r="F6" s="40">
        <v>65</v>
      </c>
      <c r="G6" s="36">
        <v>0.9285714285714286</v>
      </c>
      <c r="H6" s="40">
        <v>87</v>
      </c>
      <c r="I6" s="36">
        <v>0.7909090909090909</v>
      </c>
      <c r="J6" s="40">
        <v>125</v>
      </c>
      <c r="K6" s="36">
        <v>0.625</v>
      </c>
      <c r="L6" s="40">
        <v>72</v>
      </c>
      <c r="M6" s="36">
        <v>0.72</v>
      </c>
      <c r="N6" s="40">
        <v>220</v>
      </c>
      <c r="O6" s="37">
        <v>0.88</v>
      </c>
      <c r="P6" s="40">
        <v>70</v>
      </c>
      <c r="Q6" s="37">
        <v>0.875</v>
      </c>
      <c r="R6" s="38">
        <v>4.8194805194805195</v>
      </c>
      <c r="S6" s="41">
        <v>3</v>
      </c>
    </row>
    <row r="7" spans="1:19" ht="15">
      <c r="A7" s="28">
        <v>11</v>
      </c>
      <c r="B7" s="42" t="s">
        <v>38</v>
      </c>
      <c r="C7" s="42" t="s">
        <v>39</v>
      </c>
      <c r="D7" s="10" t="s">
        <v>23</v>
      </c>
      <c r="E7" s="22" t="s">
        <v>40</v>
      </c>
      <c r="F7" s="35">
        <v>66</v>
      </c>
      <c r="G7" s="36">
        <v>0.9428571428571428</v>
      </c>
      <c r="H7" s="35">
        <v>80</v>
      </c>
      <c r="I7" s="36">
        <v>0.7272727272727273</v>
      </c>
      <c r="J7" s="35">
        <v>162</v>
      </c>
      <c r="K7" s="36">
        <v>0.81</v>
      </c>
      <c r="L7" s="35">
        <v>58</v>
      </c>
      <c r="M7" s="36">
        <v>0.58</v>
      </c>
      <c r="N7" s="35">
        <v>219</v>
      </c>
      <c r="O7" s="37">
        <v>0.876</v>
      </c>
      <c r="P7" s="35">
        <v>65</v>
      </c>
      <c r="Q7" s="37">
        <v>0.8125</v>
      </c>
      <c r="R7" s="38">
        <v>4.74862987012987</v>
      </c>
      <c r="S7" s="39">
        <v>4</v>
      </c>
    </row>
    <row r="8" spans="1:19" ht="15">
      <c r="A8" s="43">
        <v>7</v>
      </c>
      <c r="B8" s="33" t="s">
        <v>28</v>
      </c>
      <c r="C8" s="33" t="s">
        <v>37</v>
      </c>
      <c r="D8" s="10" t="s">
        <v>19</v>
      </c>
      <c r="E8" s="34" t="s">
        <v>30</v>
      </c>
      <c r="F8" s="35">
        <v>67</v>
      </c>
      <c r="G8" s="36">
        <v>0.9571428571428572</v>
      </c>
      <c r="H8" s="35">
        <v>104</v>
      </c>
      <c r="I8" s="36">
        <v>0.9454545454545454</v>
      </c>
      <c r="J8" s="35">
        <v>99</v>
      </c>
      <c r="K8" s="36">
        <v>0.495</v>
      </c>
      <c r="L8" s="35">
        <v>56</v>
      </c>
      <c r="M8" s="36">
        <v>0.56</v>
      </c>
      <c r="N8" s="35">
        <v>190</v>
      </c>
      <c r="O8" s="37">
        <v>0.76</v>
      </c>
      <c r="P8" s="35">
        <v>65</v>
      </c>
      <c r="Q8" s="37">
        <v>0.8125</v>
      </c>
      <c r="R8" s="38">
        <v>4.530097402597403</v>
      </c>
      <c r="S8" s="39">
        <v>5</v>
      </c>
    </row>
    <row r="9" spans="1:19" ht="15">
      <c r="A9" s="32">
        <v>16</v>
      </c>
      <c r="B9" s="33" t="s">
        <v>62</v>
      </c>
      <c r="C9" s="42" t="s">
        <v>63</v>
      </c>
      <c r="D9" s="10" t="s">
        <v>64</v>
      </c>
      <c r="E9" s="10" t="s">
        <v>65</v>
      </c>
      <c r="F9" s="40">
        <v>65</v>
      </c>
      <c r="G9" s="36">
        <v>0.9285714285714286</v>
      </c>
      <c r="H9" s="40">
        <v>93</v>
      </c>
      <c r="I9" s="36">
        <v>0.8454545454545455</v>
      </c>
      <c r="J9" s="40">
        <v>136</v>
      </c>
      <c r="K9" s="36">
        <v>0.68</v>
      </c>
      <c r="L9" s="40">
        <v>57</v>
      </c>
      <c r="M9" s="36">
        <v>0.57</v>
      </c>
      <c r="N9" s="40">
        <v>185</v>
      </c>
      <c r="O9" s="37">
        <v>0.74</v>
      </c>
      <c r="P9" s="40">
        <v>60</v>
      </c>
      <c r="Q9" s="37">
        <v>0.75</v>
      </c>
      <c r="R9" s="38">
        <v>4.514025974025974</v>
      </c>
      <c r="S9" s="41">
        <v>6</v>
      </c>
    </row>
    <row r="10" spans="1:19" ht="15">
      <c r="A10" s="28">
        <v>12</v>
      </c>
      <c r="B10" s="42" t="s">
        <v>25</v>
      </c>
      <c r="C10" s="42" t="s">
        <v>26</v>
      </c>
      <c r="D10" s="10" t="s">
        <v>23</v>
      </c>
      <c r="E10" s="10" t="s">
        <v>24</v>
      </c>
      <c r="F10" s="40">
        <v>66</v>
      </c>
      <c r="G10" s="36">
        <v>0.9428571428571428</v>
      </c>
      <c r="H10" s="40">
        <v>86</v>
      </c>
      <c r="I10" s="36">
        <v>0.7818181818181819</v>
      </c>
      <c r="J10" s="40">
        <v>82</v>
      </c>
      <c r="K10" s="36">
        <v>0.41</v>
      </c>
      <c r="L10" s="40">
        <v>52</v>
      </c>
      <c r="M10" s="36">
        <v>0.52</v>
      </c>
      <c r="N10" s="40">
        <v>218</v>
      </c>
      <c r="O10" s="37">
        <v>0.872</v>
      </c>
      <c r="P10" s="40">
        <v>75</v>
      </c>
      <c r="Q10" s="37">
        <v>0.9375</v>
      </c>
      <c r="R10" s="38">
        <v>4.464175324675325</v>
      </c>
      <c r="S10" s="41">
        <v>7</v>
      </c>
    </row>
    <row r="11" spans="1:19" ht="15">
      <c r="A11" s="32">
        <v>14</v>
      </c>
      <c r="B11" s="42" t="s">
        <v>66</v>
      </c>
      <c r="C11" s="42" t="s">
        <v>67</v>
      </c>
      <c r="D11" s="22" t="s">
        <v>68</v>
      </c>
      <c r="E11" s="22" t="s">
        <v>69</v>
      </c>
      <c r="F11" s="35">
        <v>55</v>
      </c>
      <c r="G11" s="36">
        <v>0.7857142857142857</v>
      </c>
      <c r="H11" s="35">
        <v>75</v>
      </c>
      <c r="I11" s="36">
        <v>0.6818181818181818</v>
      </c>
      <c r="J11" s="35">
        <v>136</v>
      </c>
      <c r="K11" s="36">
        <v>0.68</v>
      </c>
      <c r="L11" s="35">
        <v>57</v>
      </c>
      <c r="M11" s="36">
        <v>0.57</v>
      </c>
      <c r="N11" s="35">
        <v>220</v>
      </c>
      <c r="O11" s="37">
        <v>0.88</v>
      </c>
      <c r="P11" s="35">
        <v>50</v>
      </c>
      <c r="Q11" s="37">
        <v>0.625</v>
      </c>
      <c r="R11" s="38">
        <v>4.222532467532467</v>
      </c>
      <c r="S11" s="39">
        <v>8</v>
      </c>
    </row>
    <row r="12" spans="1:19" ht="15">
      <c r="A12" s="28">
        <v>9</v>
      </c>
      <c r="B12" s="42" t="s">
        <v>21</v>
      </c>
      <c r="C12" s="42" t="s">
        <v>53</v>
      </c>
      <c r="D12" s="10" t="s">
        <v>19</v>
      </c>
      <c r="E12" s="10" t="s">
        <v>54</v>
      </c>
      <c r="F12" s="40">
        <v>65</v>
      </c>
      <c r="G12" s="36">
        <v>0.9285714285714286</v>
      </c>
      <c r="H12" s="40">
        <v>68</v>
      </c>
      <c r="I12" s="36">
        <v>0.6181818181818182</v>
      </c>
      <c r="J12" s="40">
        <v>169</v>
      </c>
      <c r="K12" s="36">
        <v>0.845</v>
      </c>
      <c r="L12" s="40">
        <v>16</v>
      </c>
      <c r="M12" s="36">
        <v>0.16</v>
      </c>
      <c r="N12" s="40">
        <v>189</v>
      </c>
      <c r="O12" s="37">
        <v>0.756</v>
      </c>
      <c r="P12" s="40">
        <v>70</v>
      </c>
      <c r="Q12" s="37">
        <v>0.875</v>
      </c>
      <c r="R12" s="38">
        <v>4.182753246753247</v>
      </c>
      <c r="S12" s="41">
        <v>9</v>
      </c>
    </row>
    <row r="13" spans="1:19" ht="15">
      <c r="A13" s="32">
        <v>13</v>
      </c>
      <c r="B13" s="33" t="s">
        <v>17</v>
      </c>
      <c r="C13" s="33" t="s">
        <v>18</v>
      </c>
      <c r="D13" s="10" t="s">
        <v>19</v>
      </c>
      <c r="E13" s="34" t="s">
        <v>20</v>
      </c>
      <c r="F13" s="40">
        <v>68</v>
      </c>
      <c r="G13" s="36">
        <v>0.9714285714285714</v>
      </c>
      <c r="H13" s="40">
        <v>74</v>
      </c>
      <c r="I13" s="36">
        <v>0.6727272727272727</v>
      </c>
      <c r="J13" s="40">
        <v>110</v>
      </c>
      <c r="K13" s="36">
        <v>0.55</v>
      </c>
      <c r="L13" s="40">
        <v>29</v>
      </c>
      <c r="M13" s="36">
        <v>0.29</v>
      </c>
      <c r="N13" s="40">
        <v>187</v>
      </c>
      <c r="O13" s="37">
        <v>0.748</v>
      </c>
      <c r="P13" s="40">
        <v>70</v>
      </c>
      <c r="Q13" s="37">
        <v>0.875</v>
      </c>
      <c r="R13" s="38">
        <v>4.1071558441558444</v>
      </c>
      <c r="S13" s="39">
        <v>10</v>
      </c>
    </row>
    <row r="14" spans="1:19" ht="15">
      <c r="A14" s="28">
        <v>5</v>
      </c>
      <c r="B14" s="33" t="s">
        <v>55</v>
      </c>
      <c r="C14" s="33" t="s">
        <v>70</v>
      </c>
      <c r="D14" s="22" t="s">
        <v>68</v>
      </c>
      <c r="E14" s="10" t="s">
        <v>71</v>
      </c>
      <c r="F14" s="35">
        <v>63</v>
      </c>
      <c r="G14" s="36">
        <v>0.9</v>
      </c>
      <c r="H14" s="35">
        <v>46</v>
      </c>
      <c r="I14" s="36">
        <v>0.41818181818181815</v>
      </c>
      <c r="J14" s="35">
        <v>86</v>
      </c>
      <c r="K14" s="36">
        <v>0.43</v>
      </c>
      <c r="L14" s="35">
        <v>47</v>
      </c>
      <c r="M14" s="36">
        <v>0.47</v>
      </c>
      <c r="N14" s="35">
        <v>220</v>
      </c>
      <c r="O14" s="37">
        <v>0.88</v>
      </c>
      <c r="P14" s="35">
        <v>75</v>
      </c>
      <c r="Q14" s="37">
        <v>0.9375</v>
      </c>
      <c r="R14" s="38">
        <v>4.035681818181818</v>
      </c>
      <c r="S14" s="39">
        <v>11</v>
      </c>
    </row>
    <row r="15" spans="1:19" ht="15">
      <c r="A15" s="28">
        <v>4</v>
      </c>
      <c r="B15" s="33" t="s">
        <v>34</v>
      </c>
      <c r="C15" s="33" t="s">
        <v>72</v>
      </c>
      <c r="D15" s="34" t="s">
        <v>73</v>
      </c>
      <c r="E15" s="34" t="s">
        <v>74</v>
      </c>
      <c r="F15" s="40">
        <v>56</v>
      </c>
      <c r="G15" s="36">
        <v>0.8</v>
      </c>
      <c r="H15" s="40">
        <v>56</v>
      </c>
      <c r="I15" s="36">
        <v>0.509090909090909</v>
      </c>
      <c r="J15" s="40">
        <v>90</v>
      </c>
      <c r="K15" s="36">
        <v>0.45</v>
      </c>
      <c r="L15" s="40">
        <v>66</v>
      </c>
      <c r="M15" s="36">
        <v>0.66</v>
      </c>
      <c r="N15" s="40">
        <v>95</v>
      </c>
      <c r="O15" s="37">
        <v>0.38</v>
      </c>
      <c r="P15" s="40">
        <v>32</v>
      </c>
      <c r="Q15" s="37">
        <v>0.4</v>
      </c>
      <c r="R15" s="38">
        <v>3.1990909090909088</v>
      </c>
      <c r="S15" s="39">
        <v>12</v>
      </c>
    </row>
    <row r="16" spans="1:19" ht="15">
      <c r="A16" s="28">
        <v>10</v>
      </c>
      <c r="B16" s="42" t="s">
        <v>75</v>
      </c>
      <c r="C16" s="42" t="s">
        <v>76</v>
      </c>
      <c r="D16" s="34" t="s">
        <v>73</v>
      </c>
      <c r="E16" s="24">
        <v>456</v>
      </c>
      <c r="F16" s="40">
        <v>46</v>
      </c>
      <c r="G16" s="36">
        <v>0.6571428571428571</v>
      </c>
      <c r="H16" s="40">
        <v>24</v>
      </c>
      <c r="I16" s="36">
        <v>0.21818181818181817</v>
      </c>
      <c r="J16" s="40">
        <v>32</v>
      </c>
      <c r="K16" s="36">
        <v>0.16</v>
      </c>
      <c r="L16" s="40">
        <v>19</v>
      </c>
      <c r="M16" s="36">
        <v>0.19</v>
      </c>
      <c r="N16" s="40">
        <v>187</v>
      </c>
      <c r="O16" s="37">
        <v>0.748</v>
      </c>
      <c r="P16" s="40">
        <v>55</v>
      </c>
      <c r="Q16" s="37">
        <v>0.6875</v>
      </c>
      <c r="R16" s="38">
        <v>2.660824675324675</v>
      </c>
      <c r="S16" s="39">
        <v>13</v>
      </c>
    </row>
    <row r="17" spans="1:19" ht="15">
      <c r="A17" s="28">
        <v>1</v>
      </c>
      <c r="B17" s="42" t="s">
        <v>45</v>
      </c>
      <c r="C17" s="42" t="s">
        <v>46</v>
      </c>
      <c r="D17" s="29" t="s">
        <v>29</v>
      </c>
      <c r="E17" s="34" t="s">
        <v>47</v>
      </c>
      <c r="F17" s="40">
        <v>57</v>
      </c>
      <c r="G17" s="36">
        <v>0.8142857142857143</v>
      </c>
      <c r="H17" s="40">
        <v>27</v>
      </c>
      <c r="I17" s="36">
        <v>0.24545454545454545</v>
      </c>
      <c r="J17" s="40">
        <v>86</v>
      </c>
      <c r="K17" s="36">
        <v>0.43</v>
      </c>
      <c r="L17" s="40">
        <v>29</v>
      </c>
      <c r="M17" s="36">
        <v>0.29</v>
      </c>
      <c r="N17" s="40">
        <v>108</v>
      </c>
      <c r="O17" s="37">
        <v>0.432</v>
      </c>
      <c r="P17" s="40">
        <v>30</v>
      </c>
      <c r="Q17" s="37">
        <v>0.375</v>
      </c>
      <c r="R17" s="38">
        <v>2.58674025974026</v>
      </c>
      <c r="S17" s="41">
        <v>14</v>
      </c>
    </row>
  </sheetData>
  <sheetProtection/>
  <mergeCells count="11">
    <mergeCell ref="N2:O2"/>
    <mergeCell ref="P2:Q2"/>
    <mergeCell ref="A2:E2"/>
    <mergeCell ref="R2:S2"/>
    <mergeCell ref="A1:E1"/>
    <mergeCell ref="F1:O1"/>
    <mergeCell ref="P1:Q1"/>
    <mergeCell ref="F2:G2"/>
    <mergeCell ref="H2:I2"/>
    <mergeCell ref="J2:K2"/>
    <mergeCell ref="L2:M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F4" sqref="F4:Q20"/>
    </sheetView>
  </sheetViews>
  <sheetFormatPr defaultColWidth="9.140625" defaultRowHeight="15"/>
  <cols>
    <col min="2" max="2" width="11.28125" style="0" customWidth="1"/>
    <col min="3" max="3" width="16.140625" style="0" customWidth="1"/>
    <col min="4" max="4" width="16.28125" style="0" customWidth="1"/>
    <col min="5" max="5" width="21.8515625" style="0" customWidth="1"/>
    <col min="6" max="6" width="7.57421875" style="0" customWidth="1"/>
    <col min="8" max="8" width="7.8515625" style="0" customWidth="1"/>
    <col min="9" max="9" width="9.8515625" style="0" customWidth="1"/>
    <col min="12" max="12" width="7.28125" style="0" customWidth="1"/>
    <col min="13" max="13" width="9.00390625" style="0" customWidth="1"/>
    <col min="14" max="14" width="5.00390625" style="0" customWidth="1"/>
    <col min="15" max="15" width="8.28125" style="0" customWidth="1"/>
    <col min="16" max="16" width="8.00390625" style="0" customWidth="1"/>
    <col min="17" max="17" width="8.140625" style="0" customWidth="1"/>
  </cols>
  <sheetData>
    <row r="1" spans="1:17" ht="18.75">
      <c r="A1" s="87"/>
      <c r="B1" s="88"/>
      <c r="C1" s="89"/>
      <c r="D1" s="89"/>
      <c r="E1" s="90"/>
      <c r="F1" s="93" t="s">
        <v>0</v>
      </c>
      <c r="G1" s="94"/>
      <c r="H1" s="94"/>
      <c r="I1" s="94"/>
      <c r="J1" s="94"/>
      <c r="K1" s="94"/>
      <c r="L1" s="94"/>
      <c r="M1" s="94"/>
      <c r="N1" s="94"/>
      <c r="O1" s="94"/>
      <c r="P1" s="95"/>
      <c r="Q1" s="96"/>
    </row>
    <row r="2" spans="1:19" ht="15">
      <c r="A2" s="87" t="s">
        <v>1</v>
      </c>
      <c r="B2" s="88"/>
      <c r="C2" s="89"/>
      <c r="D2" s="89"/>
      <c r="E2" s="90"/>
      <c r="F2" s="85" t="s">
        <v>2</v>
      </c>
      <c r="G2" s="86"/>
      <c r="H2" s="97" t="s">
        <v>3</v>
      </c>
      <c r="I2" s="98"/>
      <c r="J2" s="85" t="s">
        <v>4</v>
      </c>
      <c r="K2" s="86"/>
      <c r="L2" s="97" t="s">
        <v>5</v>
      </c>
      <c r="M2" s="98"/>
      <c r="N2" s="85" t="s">
        <v>6</v>
      </c>
      <c r="O2" s="86"/>
      <c r="P2" s="85" t="s">
        <v>7</v>
      </c>
      <c r="Q2" s="86"/>
      <c r="R2" s="91" t="s">
        <v>8</v>
      </c>
      <c r="S2" s="92"/>
    </row>
    <row r="3" spans="1:19" ht="15">
      <c r="A3" s="1" t="s">
        <v>9</v>
      </c>
      <c r="B3" s="2" t="s">
        <v>10</v>
      </c>
      <c r="C3" s="2" t="s">
        <v>11</v>
      </c>
      <c r="D3" s="3" t="s">
        <v>12</v>
      </c>
      <c r="E3" s="3" t="s">
        <v>13</v>
      </c>
      <c r="F3" s="4" t="s">
        <v>14</v>
      </c>
      <c r="G3" s="4" t="s">
        <v>15</v>
      </c>
      <c r="H3" s="5" t="s">
        <v>14</v>
      </c>
      <c r="I3" s="5" t="s">
        <v>15</v>
      </c>
      <c r="J3" s="4" t="s">
        <v>14</v>
      </c>
      <c r="K3" s="4" t="s">
        <v>15</v>
      </c>
      <c r="L3" s="5" t="s">
        <v>14</v>
      </c>
      <c r="M3" s="5" t="s">
        <v>15</v>
      </c>
      <c r="N3" s="4" t="s">
        <v>14</v>
      </c>
      <c r="O3" s="4" t="s">
        <v>15</v>
      </c>
      <c r="P3" s="4" t="s">
        <v>14</v>
      </c>
      <c r="Q3" s="4" t="s">
        <v>15</v>
      </c>
      <c r="R3" s="6" t="s">
        <v>15</v>
      </c>
      <c r="S3" s="7" t="s">
        <v>16</v>
      </c>
    </row>
    <row r="4" spans="1:19" ht="15">
      <c r="A4" s="8">
        <v>11</v>
      </c>
      <c r="B4" s="9" t="s">
        <v>17</v>
      </c>
      <c r="C4" s="9" t="s">
        <v>18</v>
      </c>
      <c r="D4" s="10" t="s">
        <v>19</v>
      </c>
      <c r="E4" s="11" t="s">
        <v>20</v>
      </c>
      <c r="F4" s="12">
        <v>62</v>
      </c>
      <c r="G4" s="13">
        <f aca="true" t="shared" si="0" ref="G4:G29">(F4/70)</f>
        <v>0.8857142857142857</v>
      </c>
      <c r="H4" s="12">
        <v>87</v>
      </c>
      <c r="I4" s="13">
        <f aca="true" t="shared" si="1" ref="I4:I29">(H4/110)</f>
        <v>0.7909090909090909</v>
      </c>
      <c r="J4" s="12">
        <v>117</v>
      </c>
      <c r="K4" s="13">
        <f aca="true" t="shared" si="2" ref="K4:K29">(J4/200)</f>
        <v>0.585</v>
      </c>
      <c r="L4" s="12">
        <v>62</v>
      </c>
      <c r="M4" s="13">
        <f aca="true" t="shared" si="3" ref="M4:M29">(L4/100)</f>
        <v>0.62</v>
      </c>
      <c r="N4" s="12">
        <v>219</v>
      </c>
      <c r="O4" s="14">
        <f aca="true" t="shared" si="4" ref="O4:O29">(N4/250)</f>
        <v>0.876</v>
      </c>
      <c r="P4" s="12">
        <v>65</v>
      </c>
      <c r="Q4" s="14">
        <f aca="true" t="shared" si="5" ref="Q4:Q29">(P4/80)</f>
        <v>0.8125</v>
      </c>
      <c r="R4" s="15">
        <f aca="true" t="shared" si="6" ref="R4:R29">G4+I4+K4+M4+O4+Q4</f>
        <v>4.570123376623377</v>
      </c>
      <c r="S4" s="16">
        <v>1</v>
      </c>
    </row>
    <row r="5" spans="1:19" ht="15">
      <c r="A5" s="8">
        <v>4</v>
      </c>
      <c r="B5" s="9" t="s">
        <v>21</v>
      </c>
      <c r="C5" s="9" t="s">
        <v>22</v>
      </c>
      <c r="D5" s="11" t="s">
        <v>23</v>
      </c>
      <c r="E5" s="10" t="s">
        <v>24</v>
      </c>
      <c r="F5" s="17">
        <v>64</v>
      </c>
      <c r="G5" s="13">
        <f t="shared" si="0"/>
        <v>0.9142857142857143</v>
      </c>
      <c r="H5" s="17">
        <v>92</v>
      </c>
      <c r="I5" s="13">
        <f t="shared" si="1"/>
        <v>0.8363636363636363</v>
      </c>
      <c r="J5" s="17">
        <v>138</v>
      </c>
      <c r="K5" s="13">
        <f t="shared" si="2"/>
        <v>0.69</v>
      </c>
      <c r="L5" s="17">
        <v>65</v>
      </c>
      <c r="M5" s="13">
        <f t="shared" si="3"/>
        <v>0.65</v>
      </c>
      <c r="N5" s="17">
        <v>156</v>
      </c>
      <c r="O5" s="14">
        <f t="shared" si="4"/>
        <v>0.624</v>
      </c>
      <c r="P5" s="17">
        <v>61</v>
      </c>
      <c r="Q5" s="14">
        <f t="shared" si="5"/>
        <v>0.7625</v>
      </c>
      <c r="R5" s="15">
        <f t="shared" si="6"/>
        <v>4.47714935064935</v>
      </c>
      <c r="S5" s="16">
        <v>2</v>
      </c>
    </row>
    <row r="6" spans="1:19" ht="15">
      <c r="A6" s="18">
        <v>6</v>
      </c>
      <c r="B6" s="19" t="s">
        <v>25</v>
      </c>
      <c r="C6" s="19" t="s">
        <v>26</v>
      </c>
      <c r="D6" s="10" t="s">
        <v>27</v>
      </c>
      <c r="E6" s="10" t="s">
        <v>24</v>
      </c>
      <c r="F6" s="12">
        <v>66</v>
      </c>
      <c r="G6" s="13">
        <f t="shared" si="0"/>
        <v>0.9428571428571428</v>
      </c>
      <c r="H6" s="12">
        <v>75</v>
      </c>
      <c r="I6" s="13">
        <f t="shared" si="1"/>
        <v>0.6818181818181818</v>
      </c>
      <c r="J6" s="12">
        <v>137</v>
      </c>
      <c r="K6" s="13">
        <f t="shared" si="2"/>
        <v>0.685</v>
      </c>
      <c r="L6" s="12">
        <v>59</v>
      </c>
      <c r="M6" s="13">
        <f t="shared" si="3"/>
        <v>0.59</v>
      </c>
      <c r="N6" s="12">
        <v>157</v>
      </c>
      <c r="O6" s="14">
        <f t="shared" si="4"/>
        <v>0.628</v>
      </c>
      <c r="P6" s="12">
        <v>55</v>
      </c>
      <c r="Q6" s="14">
        <f t="shared" si="5"/>
        <v>0.6875</v>
      </c>
      <c r="R6" s="15">
        <f t="shared" si="6"/>
        <v>4.215175324675325</v>
      </c>
      <c r="S6" s="16">
        <v>3</v>
      </c>
    </row>
    <row r="7" spans="1:19" ht="15">
      <c r="A7" s="8">
        <v>17</v>
      </c>
      <c r="B7" s="19" t="s">
        <v>28</v>
      </c>
      <c r="C7" s="19" t="s">
        <v>18</v>
      </c>
      <c r="D7" s="20" t="s">
        <v>29</v>
      </c>
      <c r="E7" s="11" t="s">
        <v>30</v>
      </c>
      <c r="F7" s="12">
        <v>63</v>
      </c>
      <c r="G7" s="13">
        <f t="shared" si="0"/>
        <v>0.9</v>
      </c>
      <c r="H7" s="12">
        <v>69</v>
      </c>
      <c r="I7" s="13">
        <f t="shared" si="1"/>
        <v>0.6272727272727273</v>
      </c>
      <c r="J7" s="12">
        <v>142</v>
      </c>
      <c r="K7" s="13">
        <f t="shared" si="2"/>
        <v>0.71</v>
      </c>
      <c r="L7" s="12">
        <v>52</v>
      </c>
      <c r="M7" s="13">
        <f t="shared" si="3"/>
        <v>0.52</v>
      </c>
      <c r="N7" s="12">
        <v>216</v>
      </c>
      <c r="O7" s="14">
        <f t="shared" si="4"/>
        <v>0.864</v>
      </c>
      <c r="P7" s="12">
        <v>45</v>
      </c>
      <c r="Q7" s="14">
        <f t="shared" si="5"/>
        <v>0.5625</v>
      </c>
      <c r="R7" s="15">
        <f t="shared" si="6"/>
        <v>4.183772727272727</v>
      </c>
      <c r="S7" s="16">
        <v>4</v>
      </c>
    </row>
    <row r="8" spans="1:19" ht="15">
      <c r="A8" s="21">
        <v>13</v>
      </c>
      <c r="B8" s="19" t="s">
        <v>31</v>
      </c>
      <c r="C8" s="19" t="s">
        <v>32</v>
      </c>
      <c r="D8" s="20" t="s">
        <v>27</v>
      </c>
      <c r="E8" s="10" t="s">
        <v>33</v>
      </c>
      <c r="F8" s="12">
        <v>59</v>
      </c>
      <c r="G8" s="13">
        <f t="shared" si="0"/>
        <v>0.8428571428571429</v>
      </c>
      <c r="H8" s="12">
        <v>56</v>
      </c>
      <c r="I8" s="13">
        <f t="shared" si="1"/>
        <v>0.509090909090909</v>
      </c>
      <c r="J8" s="12">
        <v>94</v>
      </c>
      <c r="K8" s="13">
        <f t="shared" si="2"/>
        <v>0.47</v>
      </c>
      <c r="L8" s="12">
        <v>67</v>
      </c>
      <c r="M8" s="13">
        <f t="shared" si="3"/>
        <v>0.67</v>
      </c>
      <c r="N8" s="12">
        <v>156</v>
      </c>
      <c r="O8" s="14">
        <f t="shared" si="4"/>
        <v>0.624</v>
      </c>
      <c r="P8" s="12">
        <v>80</v>
      </c>
      <c r="Q8" s="14">
        <f t="shared" si="5"/>
        <v>1</v>
      </c>
      <c r="R8" s="15">
        <f t="shared" si="6"/>
        <v>4.1159480519480525</v>
      </c>
      <c r="S8" s="16">
        <v>5</v>
      </c>
    </row>
    <row r="9" spans="1:19" ht="15">
      <c r="A9" s="8">
        <v>3</v>
      </c>
      <c r="B9" s="19" t="s">
        <v>34</v>
      </c>
      <c r="C9" s="19" t="s">
        <v>35</v>
      </c>
      <c r="D9" s="10" t="s">
        <v>23</v>
      </c>
      <c r="E9" s="10" t="s">
        <v>36</v>
      </c>
      <c r="F9" s="12">
        <v>57</v>
      </c>
      <c r="G9" s="13">
        <f t="shared" si="0"/>
        <v>0.8142857142857143</v>
      </c>
      <c r="H9" s="12">
        <v>68</v>
      </c>
      <c r="I9" s="13">
        <f t="shared" si="1"/>
        <v>0.6181818181818182</v>
      </c>
      <c r="J9" s="12">
        <v>151</v>
      </c>
      <c r="K9" s="13">
        <f t="shared" si="2"/>
        <v>0.755</v>
      </c>
      <c r="L9" s="12">
        <v>64</v>
      </c>
      <c r="M9" s="13">
        <f t="shared" si="3"/>
        <v>0.64</v>
      </c>
      <c r="N9" s="12">
        <v>138</v>
      </c>
      <c r="O9" s="14">
        <f t="shared" si="4"/>
        <v>0.552</v>
      </c>
      <c r="P9" s="12">
        <v>50</v>
      </c>
      <c r="Q9" s="14">
        <f t="shared" si="5"/>
        <v>0.625</v>
      </c>
      <c r="R9" s="15">
        <f t="shared" si="6"/>
        <v>4.004467532467533</v>
      </c>
      <c r="S9" s="16">
        <v>6</v>
      </c>
    </row>
    <row r="10" spans="1:19" ht="15">
      <c r="A10" s="18">
        <v>12</v>
      </c>
      <c r="B10" s="9" t="s">
        <v>28</v>
      </c>
      <c r="C10" s="9" t="s">
        <v>37</v>
      </c>
      <c r="D10" s="10" t="s">
        <v>19</v>
      </c>
      <c r="E10" s="11" t="s">
        <v>30</v>
      </c>
      <c r="F10" s="17">
        <v>62</v>
      </c>
      <c r="G10" s="13">
        <f t="shared" si="0"/>
        <v>0.8857142857142857</v>
      </c>
      <c r="H10" s="17">
        <v>33</v>
      </c>
      <c r="I10" s="13">
        <f t="shared" si="1"/>
        <v>0.3</v>
      </c>
      <c r="J10" s="17">
        <v>106</v>
      </c>
      <c r="K10" s="13">
        <f t="shared" si="2"/>
        <v>0.53</v>
      </c>
      <c r="L10" s="17">
        <v>72</v>
      </c>
      <c r="M10" s="13">
        <f t="shared" si="3"/>
        <v>0.72</v>
      </c>
      <c r="N10" s="17">
        <v>157</v>
      </c>
      <c r="O10" s="14">
        <f t="shared" si="4"/>
        <v>0.628</v>
      </c>
      <c r="P10" s="17">
        <v>62</v>
      </c>
      <c r="Q10" s="14">
        <f t="shared" si="5"/>
        <v>0.775</v>
      </c>
      <c r="R10" s="15">
        <f t="shared" si="6"/>
        <v>3.838714285714286</v>
      </c>
      <c r="S10" s="16">
        <v>7</v>
      </c>
    </row>
    <row r="11" spans="1:19" ht="15">
      <c r="A11" s="18">
        <v>2</v>
      </c>
      <c r="B11" s="19" t="s">
        <v>38</v>
      </c>
      <c r="C11" s="19" t="s">
        <v>39</v>
      </c>
      <c r="D11" s="10" t="s">
        <v>23</v>
      </c>
      <c r="E11" s="22" t="s">
        <v>40</v>
      </c>
      <c r="F11" s="17">
        <v>58</v>
      </c>
      <c r="G11" s="13">
        <f t="shared" si="0"/>
        <v>0.8285714285714286</v>
      </c>
      <c r="H11" s="17">
        <v>68</v>
      </c>
      <c r="I11" s="13">
        <f t="shared" si="1"/>
        <v>0.6181818181818182</v>
      </c>
      <c r="J11" s="17">
        <v>73</v>
      </c>
      <c r="K11" s="13">
        <f t="shared" si="2"/>
        <v>0.365</v>
      </c>
      <c r="L11" s="17">
        <v>68</v>
      </c>
      <c r="M11" s="13">
        <f t="shared" si="3"/>
        <v>0.68</v>
      </c>
      <c r="N11" s="17">
        <v>217</v>
      </c>
      <c r="O11" s="14">
        <f t="shared" si="4"/>
        <v>0.868</v>
      </c>
      <c r="P11" s="17">
        <v>30</v>
      </c>
      <c r="Q11" s="14">
        <f t="shared" si="5"/>
        <v>0.375</v>
      </c>
      <c r="R11" s="15">
        <f t="shared" si="6"/>
        <v>3.7347532467532467</v>
      </c>
      <c r="S11" s="16">
        <v>8</v>
      </c>
    </row>
    <row r="12" spans="1:19" ht="15">
      <c r="A12" s="18">
        <v>16</v>
      </c>
      <c r="B12" s="19" t="s">
        <v>41</v>
      </c>
      <c r="C12" s="19" t="s">
        <v>42</v>
      </c>
      <c r="D12" s="20" t="s">
        <v>43</v>
      </c>
      <c r="E12" s="11" t="s">
        <v>44</v>
      </c>
      <c r="F12" s="12">
        <v>61</v>
      </c>
      <c r="G12" s="13">
        <f t="shared" si="0"/>
        <v>0.8714285714285714</v>
      </c>
      <c r="H12" s="12">
        <v>51</v>
      </c>
      <c r="I12" s="13">
        <f t="shared" si="1"/>
        <v>0.4636363636363636</v>
      </c>
      <c r="J12" s="12">
        <v>46</v>
      </c>
      <c r="K12" s="13">
        <f t="shared" si="2"/>
        <v>0.23</v>
      </c>
      <c r="L12" s="12">
        <v>50</v>
      </c>
      <c r="M12" s="13">
        <f t="shared" si="3"/>
        <v>0.5</v>
      </c>
      <c r="N12" s="12">
        <v>248</v>
      </c>
      <c r="O12" s="14">
        <f t="shared" si="4"/>
        <v>0.992</v>
      </c>
      <c r="P12" s="12">
        <v>52</v>
      </c>
      <c r="Q12" s="14">
        <f t="shared" si="5"/>
        <v>0.65</v>
      </c>
      <c r="R12" s="15">
        <f t="shared" si="6"/>
        <v>3.707064935064935</v>
      </c>
      <c r="S12" s="16">
        <v>9</v>
      </c>
    </row>
    <row r="13" spans="1:19" ht="15">
      <c r="A13" s="18">
        <v>14</v>
      </c>
      <c r="B13" s="19" t="s">
        <v>45</v>
      </c>
      <c r="C13" s="19" t="s">
        <v>46</v>
      </c>
      <c r="D13" s="20" t="s">
        <v>29</v>
      </c>
      <c r="E13" s="11" t="s">
        <v>47</v>
      </c>
      <c r="F13" s="12">
        <v>59</v>
      </c>
      <c r="G13" s="13">
        <f t="shared" si="0"/>
        <v>0.8428571428571429</v>
      </c>
      <c r="H13" s="12">
        <v>56</v>
      </c>
      <c r="I13" s="13">
        <f t="shared" si="1"/>
        <v>0.509090909090909</v>
      </c>
      <c r="J13" s="12">
        <v>88</v>
      </c>
      <c r="K13" s="13">
        <f t="shared" si="2"/>
        <v>0.44</v>
      </c>
      <c r="L13" s="12">
        <v>45</v>
      </c>
      <c r="M13" s="13">
        <f t="shared" si="3"/>
        <v>0.45</v>
      </c>
      <c r="N13" s="12">
        <v>189</v>
      </c>
      <c r="O13" s="14">
        <f t="shared" si="4"/>
        <v>0.756</v>
      </c>
      <c r="P13" s="12">
        <v>50</v>
      </c>
      <c r="Q13" s="14">
        <f t="shared" si="5"/>
        <v>0.625</v>
      </c>
      <c r="R13" s="15">
        <f t="shared" si="6"/>
        <v>3.622948051948052</v>
      </c>
      <c r="S13" s="16">
        <v>10</v>
      </c>
    </row>
    <row r="14" spans="1:19" ht="15">
      <c r="A14" s="18">
        <v>9</v>
      </c>
      <c r="B14" s="19" t="s">
        <v>21</v>
      </c>
      <c r="C14" s="19" t="s">
        <v>48</v>
      </c>
      <c r="D14" s="20" t="s">
        <v>49</v>
      </c>
      <c r="E14" s="11" t="s">
        <v>50</v>
      </c>
      <c r="F14" s="12">
        <v>51</v>
      </c>
      <c r="G14" s="13">
        <f t="shared" si="0"/>
        <v>0.7285714285714285</v>
      </c>
      <c r="H14" s="12">
        <v>60</v>
      </c>
      <c r="I14" s="13">
        <f t="shared" si="1"/>
        <v>0.5454545454545454</v>
      </c>
      <c r="J14" s="12">
        <v>37</v>
      </c>
      <c r="K14" s="13">
        <f t="shared" si="2"/>
        <v>0.185</v>
      </c>
      <c r="L14" s="12">
        <v>64</v>
      </c>
      <c r="M14" s="13">
        <f t="shared" si="3"/>
        <v>0.64</v>
      </c>
      <c r="N14" s="12">
        <v>155</v>
      </c>
      <c r="O14" s="14">
        <f t="shared" si="4"/>
        <v>0.62</v>
      </c>
      <c r="P14" s="12">
        <v>63</v>
      </c>
      <c r="Q14" s="14">
        <f t="shared" si="5"/>
        <v>0.7875</v>
      </c>
      <c r="R14" s="15">
        <f t="shared" si="6"/>
        <v>3.5065259740259744</v>
      </c>
      <c r="S14" s="16">
        <v>11</v>
      </c>
    </row>
    <row r="15" spans="1:19" ht="15">
      <c r="A15" s="18">
        <v>15</v>
      </c>
      <c r="B15" s="19" t="s">
        <v>28</v>
      </c>
      <c r="C15" s="19" t="s">
        <v>51</v>
      </c>
      <c r="D15" s="20" t="s">
        <v>49</v>
      </c>
      <c r="E15" s="11" t="s">
        <v>52</v>
      </c>
      <c r="F15" s="12">
        <v>57</v>
      </c>
      <c r="G15" s="13">
        <f t="shared" si="0"/>
        <v>0.8142857142857143</v>
      </c>
      <c r="H15" s="12">
        <v>62</v>
      </c>
      <c r="I15" s="13">
        <f t="shared" si="1"/>
        <v>0.5636363636363636</v>
      </c>
      <c r="J15" s="12">
        <v>53</v>
      </c>
      <c r="K15" s="13">
        <f t="shared" si="2"/>
        <v>0.265</v>
      </c>
      <c r="L15" s="12">
        <v>28</v>
      </c>
      <c r="M15" s="13">
        <f t="shared" si="3"/>
        <v>0.28</v>
      </c>
      <c r="N15" s="12">
        <v>186</v>
      </c>
      <c r="O15" s="14">
        <f t="shared" si="4"/>
        <v>0.744</v>
      </c>
      <c r="P15" s="12">
        <v>65</v>
      </c>
      <c r="Q15" s="14">
        <f t="shared" si="5"/>
        <v>0.8125</v>
      </c>
      <c r="R15" s="15">
        <f t="shared" si="6"/>
        <v>3.479422077922078</v>
      </c>
      <c r="S15" s="16">
        <v>12</v>
      </c>
    </row>
    <row r="16" spans="1:19" ht="15">
      <c r="A16" s="18">
        <v>10</v>
      </c>
      <c r="B16" s="19" t="s">
        <v>21</v>
      </c>
      <c r="C16" s="19" t="s">
        <v>53</v>
      </c>
      <c r="D16" s="10" t="s">
        <v>19</v>
      </c>
      <c r="E16" s="10" t="s">
        <v>54</v>
      </c>
      <c r="F16" s="12">
        <v>63</v>
      </c>
      <c r="G16" s="13">
        <f t="shared" si="0"/>
        <v>0.9</v>
      </c>
      <c r="H16" s="12">
        <v>45</v>
      </c>
      <c r="I16" s="13">
        <f t="shared" si="1"/>
        <v>0.4090909090909091</v>
      </c>
      <c r="J16" s="12">
        <v>61</v>
      </c>
      <c r="K16" s="13">
        <f t="shared" si="2"/>
        <v>0.305</v>
      </c>
      <c r="L16" s="12">
        <v>55</v>
      </c>
      <c r="M16" s="13">
        <f t="shared" si="3"/>
        <v>0.55</v>
      </c>
      <c r="N16" s="12">
        <v>179</v>
      </c>
      <c r="O16" s="14">
        <f t="shared" si="4"/>
        <v>0.716</v>
      </c>
      <c r="P16" s="12">
        <v>45</v>
      </c>
      <c r="Q16" s="14">
        <f t="shared" si="5"/>
        <v>0.5625</v>
      </c>
      <c r="R16" s="15">
        <f t="shared" si="6"/>
        <v>3.4425909090909093</v>
      </c>
      <c r="S16" s="16">
        <v>13</v>
      </c>
    </row>
    <row r="17" spans="1:19" ht="15">
      <c r="A17" s="18">
        <v>1</v>
      </c>
      <c r="B17" s="19" t="s">
        <v>55</v>
      </c>
      <c r="C17" s="19" t="s">
        <v>48</v>
      </c>
      <c r="D17" s="20" t="s">
        <v>49</v>
      </c>
      <c r="E17" s="11" t="s">
        <v>50</v>
      </c>
      <c r="F17" s="12">
        <v>60</v>
      </c>
      <c r="G17" s="13">
        <f t="shared" si="0"/>
        <v>0.8571428571428571</v>
      </c>
      <c r="H17" s="12">
        <v>6</v>
      </c>
      <c r="I17" s="13">
        <f t="shared" si="1"/>
        <v>0.05454545454545454</v>
      </c>
      <c r="J17" s="12">
        <v>87</v>
      </c>
      <c r="K17" s="13">
        <f t="shared" si="2"/>
        <v>0.435</v>
      </c>
      <c r="L17" s="12">
        <v>74</v>
      </c>
      <c r="M17" s="13">
        <f t="shared" si="3"/>
        <v>0.74</v>
      </c>
      <c r="N17" s="12">
        <v>133</v>
      </c>
      <c r="O17" s="14">
        <f t="shared" si="4"/>
        <v>0.532</v>
      </c>
      <c r="P17" s="12">
        <v>55</v>
      </c>
      <c r="Q17" s="14">
        <f t="shared" si="5"/>
        <v>0.6875</v>
      </c>
      <c r="R17" s="15">
        <f t="shared" si="6"/>
        <v>3.3061883116883117</v>
      </c>
      <c r="S17" s="16">
        <v>14</v>
      </c>
    </row>
    <row r="18" spans="1:19" ht="15">
      <c r="A18" s="18">
        <v>8</v>
      </c>
      <c r="B18" s="19" t="s">
        <v>41</v>
      </c>
      <c r="C18" s="19" t="s">
        <v>56</v>
      </c>
      <c r="D18" s="20" t="s">
        <v>43</v>
      </c>
      <c r="E18" s="11" t="s">
        <v>44</v>
      </c>
      <c r="F18" s="12">
        <v>63</v>
      </c>
      <c r="G18" s="13">
        <f t="shared" si="0"/>
        <v>0.9</v>
      </c>
      <c r="H18" s="12">
        <v>51</v>
      </c>
      <c r="I18" s="13">
        <f t="shared" si="1"/>
        <v>0.4636363636363636</v>
      </c>
      <c r="J18" s="12">
        <v>56</v>
      </c>
      <c r="K18" s="13">
        <f t="shared" si="2"/>
        <v>0.28</v>
      </c>
      <c r="L18" s="12">
        <v>36</v>
      </c>
      <c r="M18" s="13">
        <f t="shared" si="3"/>
        <v>0.36</v>
      </c>
      <c r="N18" s="12">
        <v>149</v>
      </c>
      <c r="O18" s="14">
        <f t="shared" si="4"/>
        <v>0.596</v>
      </c>
      <c r="P18" s="12">
        <v>45</v>
      </c>
      <c r="Q18" s="14">
        <f t="shared" si="5"/>
        <v>0.5625</v>
      </c>
      <c r="R18" s="15">
        <f t="shared" si="6"/>
        <v>3.162136363636364</v>
      </c>
      <c r="S18" s="16">
        <v>15</v>
      </c>
    </row>
    <row r="19" spans="1:19" ht="15">
      <c r="A19" s="18">
        <v>5</v>
      </c>
      <c r="B19" s="19" t="s">
        <v>57</v>
      </c>
      <c r="C19" s="19" t="s">
        <v>58</v>
      </c>
      <c r="D19" s="20" t="s">
        <v>27</v>
      </c>
      <c r="E19" s="10" t="s">
        <v>33</v>
      </c>
      <c r="F19" s="12">
        <v>52</v>
      </c>
      <c r="G19" s="13">
        <f t="shared" si="0"/>
        <v>0.7428571428571429</v>
      </c>
      <c r="H19" s="12">
        <v>7</v>
      </c>
      <c r="I19" s="13">
        <f t="shared" si="1"/>
        <v>0.06363636363636363</v>
      </c>
      <c r="J19" s="12">
        <v>92</v>
      </c>
      <c r="K19" s="13">
        <f t="shared" si="2"/>
        <v>0.46</v>
      </c>
      <c r="L19" s="12">
        <v>46</v>
      </c>
      <c r="M19" s="13">
        <f t="shared" si="3"/>
        <v>0.46</v>
      </c>
      <c r="N19" s="12">
        <v>151</v>
      </c>
      <c r="O19" s="14">
        <f t="shared" si="4"/>
        <v>0.604</v>
      </c>
      <c r="P19" s="12">
        <v>26</v>
      </c>
      <c r="Q19" s="14">
        <f t="shared" si="5"/>
        <v>0.325</v>
      </c>
      <c r="R19" s="15">
        <f t="shared" si="6"/>
        <v>2.6554935064935066</v>
      </c>
      <c r="S19" s="16">
        <v>16</v>
      </c>
    </row>
    <row r="20" spans="1:19" ht="15">
      <c r="A20" s="18">
        <v>7</v>
      </c>
      <c r="B20" s="19" t="s">
        <v>59</v>
      </c>
      <c r="C20" s="19" t="s">
        <v>60</v>
      </c>
      <c r="D20" s="20" t="s">
        <v>49</v>
      </c>
      <c r="E20" s="11" t="s">
        <v>61</v>
      </c>
      <c r="F20" s="12">
        <v>45</v>
      </c>
      <c r="G20" s="13">
        <f t="shared" si="0"/>
        <v>0.6428571428571429</v>
      </c>
      <c r="H20" s="12">
        <v>0</v>
      </c>
      <c r="I20" s="13">
        <f t="shared" si="1"/>
        <v>0</v>
      </c>
      <c r="J20" s="12">
        <v>0</v>
      </c>
      <c r="K20" s="13">
        <f t="shared" si="2"/>
        <v>0</v>
      </c>
      <c r="L20" s="12">
        <v>61</v>
      </c>
      <c r="M20" s="13">
        <f t="shared" si="3"/>
        <v>0.61</v>
      </c>
      <c r="N20" s="12">
        <v>74</v>
      </c>
      <c r="O20" s="14">
        <f t="shared" si="4"/>
        <v>0.296</v>
      </c>
      <c r="P20" s="12">
        <v>27</v>
      </c>
      <c r="Q20" s="14">
        <f t="shared" si="5"/>
        <v>0.3375</v>
      </c>
      <c r="R20" s="15">
        <f t="shared" si="6"/>
        <v>1.8863571428571428</v>
      </c>
      <c r="S20" s="16">
        <v>17</v>
      </c>
    </row>
    <row r="21" spans="1:19" ht="15" hidden="1">
      <c r="A21" s="8"/>
      <c r="B21" s="9" t="s">
        <v>62</v>
      </c>
      <c r="C21" s="19" t="s">
        <v>63</v>
      </c>
      <c r="D21" s="10" t="s">
        <v>64</v>
      </c>
      <c r="E21" s="10" t="s">
        <v>65</v>
      </c>
      <c r="F21" s="12"/>
      <c r="G21" s="13">
        <f t="shared" si="0"/>
        <v>0</v>
      </c>
      <c r="H21" s="12"/>
      <c r="I21" s="13">
        <f t="shared" si="1"/>
        <v>0</v>
      </c>
      <c r="J21" s="12"/>
      <c r="K21" s="13">
        <f t="shared" si="2"/>
        <v>0</v>
      </c>
      <c r="L21" s="12"/>
      <c r="M21" s="13">
        <f t="shared" si="3"/>
        <v>0</v>
      </c>
      <c r="N21" s="12"/>
      <c r="O21" s="14">
        <f t="shared" si="4"/>
        <v>0</v>
      </c>
      <c r="P21" s="12"/>
      <c r="Q21" s="14">
        <f t="shared" si="5"/>
        <v>0</v>
      </c>
      <c r="R21" s="15">
        <f t="shared" si="6"/>
        <v>0</v>
      </c>
      <c r="S21" s="23"/>
    </row>
    <row r="22" spans="1:19" ht="15" hidden="1">
      <c r="A22" s="8"/>
      <c r="B22" s="19" t="s">
        <v>66</v>
      </c>
      <c r="C22" s="19" t="s">
        <v>67</v>
      </c>
      <c r="D22" s="22" t="s">
        <v>68</v>
      </c>
      <c r="E22" s="22" t="s">
        <v>69</v>
      </c>
      <c r="F22" s="17"/>
      <c r="G22" s="13">
        <f t="shared" si="0"/>
        <v>0</v>
      </c>
      <c r="H22" s="17"/>
      <c r="I22" s="13">
        <f t="shared" si="1"/>
        <v>0</v>
      </c>
      <c r="J22" s="17"/>
      <c r="K22" s="13">
        <f t="shared" si="2"/>
        <v>0</v>
      </c>
      <c r="L22" s="17"/>
      <c r="M22" s="13">
        <f t="shared" si="3"/>
        <v>0</v>
      </c>
      <c r="N22" s="17"/>
      <c r="O22" s="14">
        <f t="shared" si="4"/>
        <v>0</v>
      </c>
      <c r="P22" s="17"/>
      <c r="Q22" s="14">
        <f t="shared" si="5"/>
        <v>0</v>
      </c>
      <c r="R22" s="15">
        <f t="shared" si="6"/>
        <v>0</v>
      </c>
      <c r="S22" s="16"/>
    </row>
    <row r="23" spans="1:19" ht="15" hidden="1">
      <c r="A23" s="18"/>
      <c r="B23" s="9" t="s">
        <v>55</v>
      </c>
      <c r="C23" s="9" t="s">
        <v>70</v>
      </c>
      <c r="D23" s="22" t="s">
        <v>68</v>
      </c>
      <c r="E23" s="10" t="s">
        <v>71</v>
      </c>
      <c r="F23" s="17"/>
      <c r="G23" s="13">
        <f t="shared" si="0"/>
        <v>0</v>
      </c>
      <c r="H23" s="17"/>
      <c r="I23" s="13">
        <f t="shared" si="1"/>
        <v>0</v>
      </c>
      <c r="J23" s="17"/>
      <c r="K23" s="13">
        <f t="shared" si="2"/>
        <v>0</v>
      </c>
      <c r="L23" s="17"/>
      <c r="M23" s="13">
        <f t="shared" si="3"/>
        <v>0</v>
      </c>
      <c r="N23" s="17"/>
      <c r="O23" s="14">
        <f t="shared" si="4"/>
        <v>0</v>
      </c>
      <c r="P23" s="17"/>
      <c r="Q23" s="14">
        <f t="shared" si="5"/>
        <v>0</v>
      </c>
      <c r="R23" s="15">
        <f t="shared" si="6"/>
        <v>0</v>
      </c>
      <c r="S23" s="16"/>
    </row>
    <row r="24" spans="1:19" ht="15" hidden="1">
      <c r="A24" s="18"/>
      <c r="B24" s="9" t="s">
        <v>34</v>
      </c>
      <c r="C24" s="9" t="s">
        <v>72</v>
      </c>
      <c r="D24" s="11" t="s">
        <v>73</v>
      </c>
      <c r="E24" s="11" t="s">
        <v>74</v>
      </c>
      <c r="F24" s="12"/>
      <c r="G24" s="13">
        <f t="shared" si="0"/>
        <v>0</v>
      </c>
      <c r="H24" s="12"/>
      <c r="I24" s="13">
        <f t="shared" si="1"/>
        <v>0</v>
      </c>
      <c r="J24" s="12"/>
      <c r="K24" s="13">
        <f t="shared" si="2"/>
        <v>0</v>
      </c>
      <c r="L24" s="12"/>
      <c r="M24" s="13">
        <f t="shared" si="3"/>
        <v>0</v>
      </c>
      <c r="N24" s="12"/>
      <c r="O24" s="14">
        <f t="shared" si="4"/>
        <v>0</v>
      </c>
      <c r="P24" s="12"/>
      <c r="Q24" s="14">
        <f t="shared" si="5"/>
        <v>0</v>
      </c>
      <c r="R24" s="15">
        <f t="shared" si="6"/>
        <v>0</v>
      </c>
      <c r="S24" s="16"/>
    </row>
    <row r="25" spans="1:19" ht="15" hidden="1">
      <c r="A25" s="18"/>
      <c r="B25" s="19" t="s">
        <v>75</v>
      </c>
      <c r="C25" s="19" t="s">
        <v>76</v>
      </c>
      <c r="D25" s="11" t="s">
        <v>73</v>
      </c>
      <c r="E25" s="24">
        <v>456</v>
      </c>
      <c r="F25" s="12"/>
      <c r="G25" s="13">
        <f t="shared" si="0"/>
        <v>0</v>
      </c>
      <c r="H25" s="12"/>
      <c r="I25" s="13">
        <f t="shared" si="1"/>
        <v>0</v>
      </c>
      <c r="J25" s="12"/>
      <c r="K25" s="13">
        <f t="shared" si="2"/>
        <v>0</v>
      </c>
      <c r="L25" s="12"/>
      <c r="M25" s="13">
        <f t="shared" si="3"/>
        <v>0</v>
      </c>
      <c r="N25" s="12"/>
      <c r="O25" s="14">
        <f t="shared" si="4"/>
        <v>0</v>
      </c>
      <c r="P25" s="12"/>
      <c r="Q25" s="14">
        <f t="shared" si="5"/>
        <v>0</v>
      </c>
      <c r="R25" s="15">
        <f t="shared" si="6"/>
        <v>0</v>
      </c>
      <c r="S25" s="16"/>
    </row>
    <row r="26" spans="1:19" ht="15" hidden="1">
      <c r="A26" s="18"/>
      <c r="B26" s="19"/>
      <c r="C26" s="19"/>
      <c r="D26" s="20"/>
      <c r="E26" s="11"/>
      <c r="F26" s="12"/>
      <c r="G26" s="13">
        <f t="shared" si="0"/>
        <v>0</v>
      </c>
      <c r="H26" s="12"/>
      <c r="I26" s="13">
        <f t="shared" si="1"/>
        <v>0</v>
      </c>
      <c r="J26" s="12"/>
      <c r="K26" s="13">
        <f t="shared" si="2"/>
        <v>0</v>
      </c>
      <c r="L26" s="12"/>
      <c r="M26" s="13">
        <f t="shared" si="3"/>
        <v>0</v>
      </c>
      <c r="N26" s="12"/>
      <c r="O26" s="14">
        <f t="shared" si="4"/>
        <v>0</v>
      </c>
      <c r="P26" s="12"/>
      <c r="Q26" s="14">
        <f t="shared" si="5"/>
        <v>0</v>
      </c>
      <c r="R26" s="15">
        <f t="shared" si="6"/>
        <v>0</v>
      </c>
      <c r="S26" s="23"/>
    </row>
    <row r="27" spans="1:19" ht="15" hidden="1">
      <c r="A27" s="18"/>
      <c r="B27" s="19"/>
      <c r="C27" s="19"/>
      <c r="D27" s="20"/>
      <c r="E27" s="11"/>
      <c r="F27" s="12"/>
      <c r="G27" s="13">
        <f t="shared" si="0"/>
        <v>0</v>
      </c>
      <c r="H27" s="12"/>
      <c r="I27" s="13">
        <f t="shared" si="1"/>
        <v>0</v>
      </c>
      <c r="J27" s="12"/>
      <c r="K27" s="13">
        <f t="shared" si="2"/>
        <v>0</v>
      </c>
      <c r="L27" s="12"/>
      <c r="M27" s="13">
        <f t="shared" si="3"/>
        <v>0</v>
      </c>
      <c r="N27" s="12"/>
      <c r="O27" s="14">
        <f t="shared" si="4"/>
        <v>0</v>
      </c>
      <c r="P27" s="12"/>
      <c r="Q27" s="14">
        <f t="shared" si="5"/>
        <v>0</v>
      </c>
      <c r="R27" s="15">
        <f t="shared" si="6"/>
        <v>0</v>
      </c>
      <c r="S27" s="23"/>
    </row>
    <row r="28" spans="1:19" ht="15" hidden="1">
      <c r="A28" s="18"/>
      <c r="B28" s="19"/>
      <c r="C28" s="19"/>
      <c r="D28" s="20"/>
      <c r="E28" s="11"/>
      <c r="F28" s="12"/>
      <c r="G28" s="13">
        <f t="shared" si="0"/>
        <v>0</v>
      </c>
      <c r="H28" s="12"/>
      <c r="I28" s="13">
        <f t="shared" si="1"/>
        <v>0</v>
      </c>
      <c r="J28" s="12"/>
      <c r="K28" s="13">
        <f t="shared" si="2"/>
        <v>0</v>
      </c>
      <c r="L28" s="12"/>
      <c r="M28" s="13">
        <f t="shared" si="3"/>
        <v>0</v>
      </c>
      <c r="N28" s="12"/>
      <c r="O28" s="14">
        <f t="shared" si="4"/>
        <v>0</v>
      </c>
      <c r="P28" s="12"/>
      <c r="Q28" s="14">
        <f t="shared" si="5"/>
        <v>0</v>
      </c>
      <c r="R28" s="15">
        <f t="shared" si="6"/>
        <v>0</v>
      </c>
      <c r="S28" s="23"/>
    </row>
    <row r="29" spans="1:19" ht="15" hidden="1">
      <c r="A29" s="18"/>
      <c r="B29" s="19"/>
      <c r="C29" s="19"/>
      <c r="D29" s="20"/>
      <c r="E29" s="11"/>
      <c r="F29" s="12"/>
      <c r="G29" s="13">
        <f t="shared" si="0"/>
        <v>0</v>
      </c>
      <c r="H29" s="12"/>
      <c r="I29" s="13">
        <f t="shared" si="1"/>
        <v>0</v>
      </c>
      <c r="J29" s="12"/>
      <c r="K29" s="13">
        <f t="shared" si="2"/>
        <v>0</v>
      </c>
      <c r="L29" s="12"/>
      <c r="M29" s="13">
        <f t="shared" si="3"/>
        <v>0</v>
      </c>
      <c r="N29" s="12"/>
      <c r="O29" s="14">
        <f t="shared" si="4"/>
        <v>0</v>
      </c>
      <c r="P29" s="12"/>
      <c r="Q29" s="14">
        <f t="shared" si="5"/>
        <v>0</v>
      </c>
      <c r="R29" s="15">
        <f t="shared" si="6"/>
        <v>0</v>
      </c>
      <c r="S29" s="23"/>
    </row>
  </sheetData>
  <sheetProtection/>
  <mergeCells count="11">
    <mergeCell ref="N2:O2"/>
    <mergeCell ref="P2:Q2"/>
    <mergeCell ref="R2:S2"/>
    <mergeCell ref="A1:E1"/>
    <mergeCell ref="F1:O1"/>
    <mergeCell ref="P1:Q1"/>
    <mergeCell ref="A2:E2"/>
    <mergeCell ref="F2:G2"/>
    <mergeCell ref="H2:I2"/>
    <mergeCell ref="J2:K2"/>
    <mergeCell ref="L2:M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F4" sqref="F4:Q19"/>
    </sheetView>
  </sheetViews>
  <sheetFormatPr defaultColWidth="9.140625" defaultRowHeight="15"/>
  <sheetData>
    <row r="1" spans="1:19" ht="18.75">
      <c r="A1" s="87"/>
      <c r="B1" s="88"/>
      <c r="C1" s="89"/>
      <c r="D1" s="89"/>
      <c r="E1" s="90"/>
      <c r="F1" s="93" t="s">
        <v>0</v>
      </c>
      <c r="G1" s="94"/>
      <c r="H1" s="94"/>
      <c r="I1" s="94"/>
      <c r="J1" s="94"/>
      <c r="K1" s="94"/>
      <c r="L1" s="94"/>
      <c r="M1" s="94"/>
      <c r="N1" s="94"/>
      <c r="O1" s="94"/>
      <c r="P1" s="95"/>
      <c r="Q1" s="96"/>
      <c r="R1" s="44"/>
      <c r="S1" s="44"/>
    </row>
    <row r="2" spans="1:19" ht="15">
      <c r="A2" s="87" t="s">
        <v>1</v>
      </c>
      <c r="B2" s="88"/>
      <c r="C2" s="89"/>
      <c r="D2" s="89"/>
      <c r="E2" s="90"/>
      <c r="F2" s="85" t="s">
        <v>2</v>
      </c>
      <c r="G2" s="86"/>
      <c r="H2" s="97" t="s">
        <v>3</v>
      </c>
      <c r="I2" s="98"/>
      <c r="J2" s="85" t="s">
        <v>4</v>
      </c>
      <c r="K2" s="86"/>
      <c r="L2" s="97" t="s">
        <v>5</v>
      </c>
      <c r="M2" s="98"/>
      <c r="N2" s="85" t="s">
        <v>6</v>
      </c>
      <c r="O2" s="86"/>
      <c r="P2" s="85" t="s">
        <v>7</v>
      </c>
      <c r="Q2" s="86"/>
      <c r="R2" s="91" t="s">
        <v>8</v>
      </c>
      <c r="S2" s="92"/>
    </row>
    <row r="3" spans="1:19" ht="15">
      <c r="A3" s="1" t="s">
        <v>9</v>
      </c>
      <c r="B3" s="45" t="s">
        <v>10</v>
      </c>
      <c r="C3" s="45" t="s">
        <v>11</v>
      </c>
      <c r="D3" s="46" t="s">
        <v>12</v>
      </c>
      <c r="E3" s="46" t="s">
        <v>13</v>
      </c>
      <c r="F3" s="49" t="s">
        <v>14</v>
      </c>
      <c r="G3" s="49" t="s">
        <v>15</v>
      </c>
      <c r="H3" s="50" t="s">
        <v>14</v>
      </c>
      <c r="I3" s="50" t="s">
        <v>15</v>
      </c>
      <c r="J3" s="49" t="s">
        <v>14</v>
      </c>
      <c r="K3" s="49" t="s">
        <v>15</v>
      </c>
      <c r="L3" s="50" t="s">
        <v>14</v>
      </c>
      <c r="M3" s="50" t="s">
        <v>15</v>
      </c>
      <c r="N3" s="49" t="s">
        <v>14</v>
      </c>
      <c r="O3" s="49" t="s">
        <v>15</v>
      </c>
      <c r="P3" s="49" t="s">
        <v>14</v>
      </c>
      <c r="Q3" s="49" t="s">
        <v>15</v>
      </c>
      <c r="R3" s="6" t="s">
        <v>15</v>
      </c>
      <c r="S3" s="7" t="s">
        <v>16</v>
      </c>
    </row>
    <row r="4" spans="1:19" ht="15">
      <c r="A4" s="47">
        <v>13</v>
      </c>
      <c r="B4" s="52" t="s">
        <v>28</v>
      </c>
      <c r="C4" s="52" t="s">
        <v>37</v>
      </c>
      <c r="D4" s="10" t="s">
        <v>19</v>
      </c>
      <c r="E4" s="61" t="s">
        <v>30</v>
      </c>
      <c r="F4" s="53">
        <v>63</v>
      </c>
      <c r="G4" s="54">
        <v>0.9</v>
      </c>
      <c r="H4" s="53">
        <v>92</v>
      </c>
      <c r="I4" s="54">
        <v>0.8363636363636363</v>
      </c>
      <c r="J4" s="53">
        <v>80</v>
      </c>
      <c r="K4" s="54">
        <v>0.4</v>
      </c>
      <c r="L4" s="53">
        <v>77</v>
      </c>
      <c r="M4" s="54">
        <v>0.77</v>
      </c>
      <c r="N4" s="53">
        <v>176</v>
      </c>
      <c r="O4" s="55">
        <v>0.704</v>
      </c>
      <c r="P4" s="53">
        <v>70</v>
      </c>
      <c r="Q4" s="55">
        <v>0.875</v>
      </c>
      <c r="R4" s="56">
        <v>4.485363636363636</v>
      </c>
      <c r="S4" s="57">
        <v>1</v>
      </c>
    </row>
    <row r="5" spans="1:19" ht="15">
      <c r="A5" s="47">
        <v>5</v>
      </c>
      <c r="B5" s="60" t="s">
        <v>38</v>
      </c>
      <c r="C5" s="60" t="s">
        <v>39</v>
      </c>
      <c r="D5" s="10" t="s">
        <v>23</v>
      </c>
      <c r="E5" s="22" t="s">
        <v>40</v>
      </c>
      <c r="F5" s="53">
        <v>62</v>
      </c>
      <c r="G5" s="54">
        <v>0.8857142857142857</v>
      </c>
      <c r="H5" s="53">
        <v>51</v>
      </c>
      <c r="I5" s="54">
        <v>0.4636363636363636</v>
      </c>
      <c r="J5" s="53">
        <v>127</v>
      </c>
      <c r="K5" s="54">
        <v>0.635</v>
      </c>
      <c r="L5" s="53">
        <v>61</v>
      </c>
      <c r="M5" s="54">
        <v>0.61</v>
      </c>
      <c r="N5" s="53">
        <v>220</v>
      </c>
      <c r="O5" s="55">
        <v>0.88</v>
      </c>
      <c r="P5" s="53">
        <v>75</v>
      </c>
      <c r="Q5" s="55">
        <v>0.9375</v>
      </c>
      <c r="R5" s="56">
        <v>4.411850649350649</v>
      </c>
      <c r="S5" s="57">
        <v>2</v>
      </c>
    </row>
    <row r="6" spans="1:19" ht="15">
      <c r="A6" s="51">
        <v>4</v>
      </c>
      <c r="B6" s="60" t="s">
        <v>34</v>
      </c>
      <c r="C6" s="60" t="s">
        <v>35</v>
      </c>
      <c r="D6" s="10" t="s">
        <v>23</v>
      </c>
      <c r="E6" s="10" t="s">
        <v>36</v>
      </c>
      <c r="F6" s="58">
        <v>58</v>
      </c>
      <c r="G6" s="54">
        <v>0.8285714285714286</v>
      </c>
      <c r="H6" s="58">
        <v>92</v>
      </c>
      <c r="I6" s="54">
        <v>0.8363636363636363</v>
      </c>
      <c r="J6" s="58">
        <v>92</v>
      </c>
      <c r="K6" s="54">
        <v>0.46</v>
      </c>
      <c r="L6" s="58">
        <v>65</v>
      </c>
      <c r="M6" s="54">
        <v>0.65</v>
      </c>
      <c r="N6" s="58">
        <v>157</v>
      </c>
      <c r="O6" s="55">
        <v>0.628</v>
      </c>
      <c r="P6" s="58">
        <v>70</v>
      </c>
      <c r="Q6" s="55">
        <v>0.875</v>
      </c>
      <c r="R6" s="56">
        <v>4.277935064935065</v>
      </c>
      <c r="S6" s="57">
        <v>3</v>
      </c>
    </row>
    <row r="7" spans="1:19" ht="15">
      <c r="A7" s="51">
        <v>6</v>
      </c>
      <c r="B7" s="52" t="s">
        <v>17</v>
      </c>
      <c r="C7" s="52" t="s">
        <v>18</v>
      </c>
      <c r="D7" s="10" t="s">
        <v>19</v>
      </c>
      <c r="E7" s="61" t="s">
        <v>20</v>
      </c>
      <c r="F7" s="58">
        <v>58</v>
      </c>
      <c r="G7" s="54">
        <v>0.8285714285714286</v>
      </c>
      <c r="H7" s="58">
        <v>69</v>
      </c>
      <c r="I7" s="54">
        <v>0.6272727272727273</v>
      </c>
      <c r="J7" s="58">
        <v>111</v>
      </c>
      <c r="K7" s="54">
        <v>0.555</v>
      </c>
      <c r="L7" s="58">
        <v>61</v>
      </c>
      <c r="M7" s="54">
        <v>0.61</v>
      </c>
      <c r="N7" s="58">
        <v>190</v>
      </c>
      <c r="O7" s="55">
        <v>0.76</v>
      </c>
      <c r="P7" s="58">
        <v>70</v>
      </c>
      <c r="Q7" s="55">
        <v>0.875</v>
      </c>
      <c r="R7" s="56">
        <v>4.255844155844156</v>
      </c>
      <c r="S7" s="57">
        <v>4</v>
      </c>
    </row>
    <row r="8" spans="1:19" ht="15">
      <c r="A8" s="62">
        <v>1</v>
      </c>
      <c r="B8" s="52" t="s">
        <v>21</v>
      </c>
      <c r="C8" s="52" t="s">
        <v>22</v>
      </c>
      <c r="D8" s="61" t="s">
        <v>23</v>
      </c>
      <c r="E8" s="10" t="s">
        <v>24</v>
      </c>
      <c r="F8" s="53">
        <v>64</v>
      </c>
      <c r="G8" s="54">
        <v>0.9142857142857143</v>
      </c>
      <c r="H8" s="53">
        <v>70</v>
      </c>
      <c r="I8" s="54">
        <v>0.6363636363636364</v>
      </c>
      <c r="J8" s="53">
        <v>99</v>
      </c>
      <c r="K8" s="54">
        <v>0.495</v>
      </c>
      <c r="L8" s="53">
        <v>47</v>
      </c>
      <c r="M8" s="54">
        <v>0.47</v>
      </c>
      <c r="N8" s="53">
        <v>209</v>
      </c>
      <c r="O8" s="55">
        <v>0.836</v>
      </c>
      <c r="P8" s="53">
        <v>70</v>
      </c>
      <c r="Q8" s="55">
        <v>0.875</v>
      </c>
      <c r="R8" s="56">
        <v>4.22664935064935</v>
      </c>
      <c r="S8" s="57">
        <v>5</v>
      </c>
    </row>
    <row r="9" spans="1:19" ht="15">
      <c r="A9" s="47">
        <v>8</v>
      </c>
      <c r="B9" s="60" t="s">
        <v>41</v>
      </c>
      <c r="C9" s="60" t="s">
        <v>56</v>
      </c>
      <c r="D9" s="48" t="s">
        <v>43</v>
      </c>
      <c r="E9" s="61" t="s">
        <v>44</v>
      </c>
      <c r="F9" s="58">
        <v>59</v>
      </c>
      <c r="G9" s="54">
        <v>0.8428571428571429</v>
      </c>
      <c r="H9" s="58">
        <v>68</v>
      </c>
      <c r="I9" s="54">
        <v>0.6181818181818182</v>
      </c>
      <c r="J9" s="58">
        <v>59</v>
      </c>
      <c r="K9" s="54">
        <v>0.295</v>
      </c>
      <c r="L9" s="58">
        <v>54</v>
      </c>
      <c r="M9" s="54">
        <v>0.54</v>
      </c>
      <c r="N9" s="58">
        <v>217</v>
      </c>
      <c r="O9" s="55">
        <v>0.868</v>
      </c>
      <c r="P9" s="58">
        <v>80</v>
      </c>
      <c r="Q9" s="55">
        <v>1</v>
      </c>
      <c r="R9" s="56">
        <v>4.164038961038961</v>
      </c>
      <c r="S9" s="57">
        <v>6</v>
      </c>
    </row>
    <row r="10" spans="1:19" ht="15">
      <c r="A10" s="47">
        <v>2</v>
      </c>
      <c r="B10" s="60" t="s">
        <v>31</v>
      </c>
      <c r="C10" s="60" t="s">
        <v>32</v>
      </c>
      <c r="D10" s="48" t="s">
        <v>27</v>
      </c>
      <c r="E10" s="10" t="s">
        <v>33</v>
      </c>
      <c r="F10" s="58">
        <v>54</v>
      </c>
      <c r="G10" s="54">
        <v>0.7714285714285715</v>
      </c>
      <c r="H10" s="58">
        <v>63</v>
      </c>
      <c r="I10" s="54">
        <v>0.5727272727272728</v>
      </c>
      <c r="J10" s="58">
        <v>82</v>
      </c>
      <c r="K10" s="54">
        <v>0.41</v>
      </c>
      <c r="L10" s="58">
        <v>59</v>
      </c>
      <c r="M10" s="54">
        <v>0.59</v>
      </c>
      <c r="N10" s="58">
        <v>157</v>
      </c>
      <c r="O10" s="55">
        <v>0.628</v>
      </c>
      <c r="P10" s="58">
        <v>75</v>
      </c>
      <c r="Q10" s="55">
        <v>0.9375</v>
      </c>
      <c r="R10" s="56">
        <v>3.909655844155844</v>
      </c>
      <c r="S10" s="57">
        <v>7</v>
      </c>
    </row>
    <row r="11" spans="1:19" ht="15">
      <c r="A11" s="47">
        <v>14</v>
      </c>
      <c r="B11" s="60" t="s">
        <v>21</v>
      </c>
      <c r="C11" s="60" t="s">
        <v>53</v>
      </c>
      <c r="D11" s="10" t="s">
        <v>19</v>
      </c>
      <c r="E11" s="10" t="s">
        <v>54</v>
      </c>
      <c r="F11" s="58">
        <v>63</v>
      </c>
      <c r="G11" s="54">
        <v>0.9</v>
      </c>
      <c r="H11" s="58">
        <v>68</v>
      </c>
      <c r="I11" s="54">
        <v>0.6181818181818182</v>
      </c>
      <c r="J11" s="58">
        <v>82</v>
      </c>
      <c r="K11" s="54">
        <v>0.41</v>
      </c>
      <c r="L11" s="58">
        <v>43</v>
      </c>
      <c r="M11" s="54">
        <v>0.43</v>
      </c>
      <c r="N11" s="58">
        <v>189</v>
      </c>
      <c r="O11" s="55">
        <v>0.756</v>
      </c>
      <c r="P11" s="58">
        <v>60</v>
      </c>
      <c r="Q11" s="55">
        <v>0.75</v>
      </c>
      <c r="R11" s="56">
        <v>3.8641818181818177</v>
      </c>
      <c r="S11" s="57">
        <v>8</v>
      </c>
    </row>
    <row r="12" spans="1:19" ht="15">
      <c r="A12" s="47">
        <v>16</v>
      </c>
      <c r="B12" s="60" t="s">
        <v>41</v>
      </c>
      <c r="C12" s="60" t="s">
        <v>42</v>
      </c>
      <c r="D12" s="48" t="s">
        <v>43</v>
      </c>
      <c r="E12" s="61" t="s">
        <v>44</v>
      </c>
      <c r="F12" s="58">
        <v>60</v>
      </c>
      <c r="G12" s="54">
        <v>0.8571428571428571</v>
      </c>
      <c r="H12" s="58">
        <v>75</v>
      </c>
      <c r="I12" s="54">
        <v>0.6818181818181818</v>
      </c>
      <c r="J12" s="58">
        <v>103</v>
      </c>
      <c r="K12" s="54">
        <v>0.515</v>
      </c>
      <c r="L12" s="58">
        <v>31</v>
      </c>
      <c r="M12" s="54">
        <v>0.31</v>
      </c>
      <c r="N12" s="58">
        <v>188</v>
      </c>
      <c r="O12" s="55">
        <v>0.752</v>
      </c>
      <c r="P12" s="58">
        <v>54</v>
      </c>
      <c r="Q12" s="55">
        <v>0.675</v>
      </c>
      <c r="R12" s="56">
        <v>3.790961038961039</v>
      </c>
      <c r="S12" s="57">
        <v>9</v>
      </c>
    </row>
    <row r="13" spans="1:19" ht="15">
      <c r="A13" s="47">
        <v>3</v>
      </c>
      <c r="B13" s="60" t="s">
        <v>25</v>
      </c>
      <c r="C13" s="60" t="s">
        <v>26</v>
      </c>
      <c r="D13" s="10" t="s">
        <v>27</v>
      </c>
      <c r="E13" s="10" t="s">
        <v>24</v>
      </c>
      <c r="F13" s="58">
        <v>59</v>
      </c>
      <c r="G13" s="54">
        <v>0.8428571428571429</v>
      </c>
      <c r="H13" s="58">
        <v>57</v>
      </c>
      <c r="I13" s="54">
        <v>0.5181818181818182</v>
      </c>
      <c r="J13" s="58">
        <v>53</v>
      </c>
      <c r="K13" s="54">
        <v>0.265</v>
      </c>
      <c r="L13" s="58">
        <v>43</v>
      </c>
      <c r="M13" s="54">
        <v>0.43</v>
      </c>
      <c r="N13" s="58">
        <v>188</v>
      </c>
      <c r="O13" s="55">
        <v>0.752</v>
      </c>
      <c r="P13" s="58">
        <v>70</v>
      </c>
      <c r="Q13" s="55">
        <v>0.875</v>
      </c>
      <c r="R13" s="56">
        <v>3.683038961038961</v>
      </c>
      <c r="S13" s="57">
        <v>10</v>
      </c>
    </row>
    <row r="14" spans="1:19" ht="15">
      <c r="A14" s="51">
        <v>10</v>
      </c>
      <c r="B14" s="60" t="s">
        <v>28</v>
      </c>
      <c r="C14" s="60" t="s">
        <v>18</v>
      </c>
      <c r="D14" s="48" t="s">
        <v>29</v>
      </c>
      <c r="E14" s="61" t="s">
        <v>30</v>
      </c>
      <c r="F14" s="58">
        <v>65</v>
      </c>
      <c r="G14" s="54">
        <v>0.9285714285714286</v>
      </c>
      <c r="H14" s="58">
        <v>27</v>
      </c>
      <c r="I14" s="54">
        <v>0.24545454545454545</v>
      </c>
      <c r="J14" s="58">
        <v>81</v>
      </c>
      <c r="K14" s="54">
        <v>0.405</v>
      </c>
      <c r="L14" s="58">
        <v>35</v>
      </c>
      <c r="M14" s="54">
        <v>0.35</v>
      </c>
      <c r="N14" s="58">
        <v>245</v>
      </c>
      <c r="O14" s="55">
        <v>0.98</v>
      </c>
      <c r="P14" s="58">
        <v>50</v>
      </c>
      <c r="Q14" s="55">
        <v>0.625</v>
      </c>
      <c r="R14" s="56">
        <v>3.534025974025974</v>
      </c>
      <c r="S14" s="57">
        <v>11</v>
      </c>
    </row>
    <row r="15" spans="1:19" ht="15">
      <c r="A15" s="47">
        <v>11</v>
      </c>
      <c r="B15" s="60" t="s">
        <v>45</v>
      </c>
      <c r="C15" s="60" t="s">
        <v>46</v>
      </c>
      <c r="D15" s="48" t="s">
        <v>29</v>
      </c>
      <c r="E15" s="61" t="s">
        <v>47</v>
      </c>
      <c r="F15" s="58">
        <v>62</v>
      </c>
      <c r="G15" s="54">
        <v>0.8857142857142857</v>
      </c>
      <c r="H15" s="58">
        <v>26</v>
      </c>
      <c r="I15" s="54">
        <v>0.23636363636363636</v>
      </c>
      <c r="J15" s="58">
        <v>48</v>
      </c>
      <c r="K15" s="54">
        <v>0.24</v>
      </c>
      <c r="L15" s="58">
        <v>30</v>
      </c>
      <c r="M15" s="54">
        <v>0.3</v>
      </c>
      <c r="N15" s="58">
        <v>217</v>
      </c>
      <c r="O15" s="55">
        <v>0.868</v>
      </c>
      <c r="P15" s="58">
        <v>65</v>
      </c>
      <c r="Q15" s="55">
        <v>0.8125</v>
      </c>
      <c r="R15" s="56">
        <v>3.342577922077922</v>
      </c>
      <c r="S15" s="57">
        <v>12</v>
      </c>
    </row>
    <row r="16" spans="1:19" ht="15">
      <c r="A16" s="47">
        <v>7</v>
      </c>
      <c r="B16" s="60" t="s">
        <v>75</v>
      </c>
      <c r="C16" s="60" t="s">
        <v>78</v>
      </c>
      <c r="D16" s="48" t="s">
        <v>79</v>
      </c>
      <c r="E16" s="10"/>
      <c r="F16" s="58">
        <v>58</v>
      </c>
      <c r="G16" s="54">
        <v>0.8285714285714286</v>
      </c>
      <c r="H16" s="58">
        <v>45</v>
      </c>
      <c r="I16" s="54">
        <v>0.4090909090909091</v>
      </c>
      <c r="J16" s="58">
        <v>79</v>
      </c>
      <c r="K16" s="54">
        <v>0.395</v>
      </c>
      <c r="L16" s="58">
        <v>58</v>
      </c>
      <c r="M16" s="54">
        <v>0.58</v>
      </c>
      <c r="N16" s="58">
        <v>125</v>
      </c>
      <c r="O16" s="55">
        <v>0.5</v>
      </c>
      <c r="P16" s="58">
        <v>35</v>
      </c>
      <c r="Q16" s="55">
        <v>0.4375</v>
      </c>
      <c r="R16" s="56">
        <v>3.1501623376623376</v>
      </c>
      <c r="S16" s="57">
        <v>13</v>
      </c>
    </row>
    <row r="17" spans="1:19" ht="15">
      <c r="A17" s="47">
        <v>9</v>
      </c>
      <c r="B17" s="60" t="s">
        <v>75</v>
      </c>
      <c r="C17" s="60" t="s">
        <v>76</v>
      </c>
      <c r="D17" s="48"/>
      <c r="E17" s="61"/>
      <c r="F17" s="58">
        <v>53</v>
      </c>
      <c r="G17" s="54">
        <v>0.7571428571428571</v>
      </c>
      <c r="H17" s="58">
        <v>48</v>
      </c>
      <c r="I17" s="54">
        <v>0.43636363636363634</v>
      </c>
      <c r="J17" s="58">
        <v>27</v>
      </c>
      <c r="K17" s="54">
        <v>0.135</v>
      </c>
      <c r="L17" s="58">
        <v>62</v>
      </c>
      <c r="M17" s="54">
        <v>0.62</v>
      </c>
      <c r="N17" s="58">
        <v>117</v>
      </c>
      <c r="O17" s="55">
        <v>0.468</v>
      </c>
      <c r="P17" s="58">
        <v>11</v>
      </c>
      <c r="Q17" s="55">
        <v>0.1375</v>
      </c>
      <c r="R17" s="56">
        <v>2.5540064935064937</v>
      </c>
      <c r="S17" s="57">
        <v>14</v>
      </c>
    </row>
    <row r="18" spans="1:19" ht="15">
      <c r="A18" s="47">
        <v>15</v>
      </c>
      <c r="B18" s="60" t="s">
        <v>28</v>
      </c>
      <c r="C18" s="60" t="s">
        <v>80</v>
      </c>
      <c r="D18" s="48"/>
      <c r="E18" s="61"/>
      <c r="F18" s="58">
        <v>22</v>
      </c>
      <c r="G18" s="54">
        <v>0.3142857142857143</v>
      </c>
      <c r="H18" s="58">
        <v>30</v>
      </c>
      <c r="I18" s="54">
        <v>0.2727272727272727</v>
      </c>
      <c r="J18" s="58">
        <v>13</v>
      </c>
      <c r="K18" s="54">
        <v>0.065</v>
      </c>
      <c r="L18" s="58">
        <v>41</v>
      </c>
      <c r="M18" s="54">
        <v>0.41</v>
      </c>
      <c r="N18" s="58">
        <v>123</v>
      </c>
      <c r="O18" s="55">
        <v>0.492</v>
      </c>
      <c r="P18" s="58">
        <v>50</v>
      </c>
      <c r="Q18" s="55">
        <v>0.625</v>
      </c>
      <c r="R18" s="56">
        <v>2.179012987012987</v>
      </c>
      <c r="S18" s="57">
        <v>15</v>
      </c>
    </row>
    <row r="19" spans="1:19" ht="15">
      <c r="A19" s="47">
        <v>12</v>
      </c>
      <c r="B19" s="60" t="s">
        <v>21</v>
      </c>
      <c r="C19" s="60" t="s">
        <v>26</v>
      </c>
      <c r="D19" s="48"/>
      <c r="E19" s="61"/>
      <c r="F19" s="58">
        <v>61</v>
      </c>
      <c r="G19" s="54">
        <v>0.8714285714285714</v>
      </c>
      <c r="H19" s="58">
        <v>28</v>
      </c>
      <c r="I19" s="54">
        <v>0.2545454545454545</v>
      </c>
      <c r="J19" s="58">
        <v>49</v>
      </c>
      <c r="K19" s="54">
        <v>0.245</v>
      </c>
      <c r="L19" s="58">
        <v>21</v>
      </c>
      <c r="M19" s="54">
        <v>0.21</v>
      </c>
      <c r="N19" s="58">
        <v>10</v>
      </c>
      <c r="O19" s="55">
        <v>0.04</v>
      </c>
      <c r="P19" s="58">
        <v>41</v>
      </c>
      <c r="Q19" s="55">
        <v>0.5125</v>
      </c>
      <c r="R19" s="56">
        <v>2.133474025974026</v>
      </c>
      <c r="S19" s="57">
        <v>16</v>
      </c>
    </row>
    <row r="20" spans="1:19" ht="15">
      <c r="A20" s="47"/>
      <c r="B20" s="60"/>
      <c r="C20" s="60"/>
      <c r="D20" s="48"/>
      <c r="E20" s="61"/>
      <c r="F20" s="58"/>
      <c r="G20" s="54">
        <v>0</v>
      </c>
      <c r="H20" s="58"/>
      <c r="I20" s="54">
        <v>0</v>
      </c>
      <c r="J20" s="58"/>
      <c r="K20" s="54">
        <v>0</v>
      </c>
      <c r="L20" s="58"/>
      <c r="M20" s="54">
        <v>0</v>
      </c>
      <c r="N20" s="58"/>
      <c r="O20" s="55">
        <v>0</v>
      </c>
      <c r="P20" s="58"/>
      <c r="Q20" s="55">
        <v>0</v>
      </c>
      <c r="R20" s="56">
        <v>0</v>
      </c>
      <c r="S20" s="57">
        <v>17</v>
      </c>
    </row>
    <row r="21" spans="1:19" ht="15">
      <c r="A21" s="51"/>
      <c r="B21" s="52" t="s">
        <v>62</v>
      </c>
      <c r="C21" s="60" t="s">
        <v>63</v>
      </c>
      <c r="D21" s="10" t="s">
        <v>64</v>
      </c>
      <c r="E21" s="10" t="s">
        <v>65</v>
      </c>
      <c r="F21" s="58"/>
      <c r="G21" s="54">
        <v>0</v>
      </c>
      <c r="H21" s="58"/>
      <c r="I21" s="54">
        <v>0</v>
      </c>
      <c r="J21" s="58"/>
      <c r="K21" s="54">
        <v>0</v>
      </c>
      <c r="L21" s="58"/>
      <c r="M21" s="54">
        <v>0</v>
      </c>
      <c r="N21" s="58"/>
      <c r="O21" s="55">
        <v>0</v>
      </c>
      <c r="P21" s="58"/>
      <c r="Q21" s="55">
        <v>0</v>
      </c>
      <c r="R21" s="56">
        <v>0</v>
      </c>
      <c r="S21" s="59"/>
    </row>
    <row r="22" spans="1:19" ht="15">
      <c r="A22" s="51"/>
      <c r="B22" s="60" t="s">
        <v>66</v>
      </c>
      <c r="C22" s="60" t="s">
        <v>67</v>
      </c>
      <c r="D22" s="22" t="s">
        <v>68</v>
      </c>
      <c r="E22" s="22" t="s">
        <v>69</v>
      </c>
      <c r="F22" s="53"/>
      <c r="G22" s="54">
        <v>0</v>
      </c>
      <c r="H22" s="53"/>
      <c r="I22" s="54">
        <v>0</v>
      </c>
      <c r="J22" s="53"/>
      <c r="K22" s="54">
        <v>0</v>
      </c>
      <c r="L22" s="53"/>
      <c r="M22" s="54">
        <v>0</v>
      </c>
      <c r="N22" s="53"/>
      <c r="O22" s="55">
        <v>0</v>
      </c>
      <c r="P22" s="53"/>
      <c r="Q22" s="55">
        <v>0</v>
      </c>
      <c r="R22" s="56">
        <v>0</v>
      </c>
      <c r="S22" s="57"/>
    </row>
    <row r="23" spans="1:19" ht="15">
      <c r="A23" s="47"/>
      <c r="B23" s="52" t="s">
        <v>55</v>
      </c>
      <c r="C23" s="52" t="s">
        <v>70</v>
      </c>
      <c r="D23" s="22" t="s">
        <v>68</v>
      </c>
      <c r="E23" s="10" t="s">
        <v>71</v>
      </c>
      <c r="F23" s="53"/>
      <c r="G23" s="54">
        <v>0</v>
      </c>
      <c r="H23" s="53"/>
      <c r="I23" s="54">
        <v>0</v>
      </c>
      <c r="J23" s="53"/>
      <c r="K23" s="54">
        <v>0</v>
      </c>
      <c r="L23" s="53"/>
      <c r="M23" s="54">
        <v>0</v>
      </c>
      <c r="N23" s="53"/>
      <c r="O23" s="55">
        <v>0</v>
      </c>
      <c r="P23" s="53"/>
      <c r="Q23" s="55">
        <v>0</v>
      </c>
      <c r="R23" s="56">
        <v>0</v>
      </c>
      <c r="S23" s="57"/>
    </row>
    <row r="24" spans="1:19" ht="15">
      <c r="A24" s="47"/>
      <c r="B24" s="52" t="s">
        <v>34</v>
      </c>
      <c r="C24" s="52" t="s">
        <v>72</v>
      </c>
      <c r="D24" s="61" t="s">
        <v>73</v>
      </c>
      <c r="E24" s="61" t="s">
        <v>74</v>
      </c>
      <c r="F24" s="58"/>
      <c r="G24" s="54">
        <v>0</v>
      </c>
      <c r="H24" s="58"/>
      <c r="I24" s="54">
        <v>0</v>
      </c>
      <c r="J24" s="58"/>
      <c r="K24" s="54">
        <v>0</v>
      </c>
      <c r="L24" s="58"/>
      <c r="M24" s="54">
        <v>0</v>
      </c>
      <c r="N24" s="58"/>
      <c r="O24" s="55">
        <v>0</v>
      </c>
      <c r="P24" s="58"/>
      <c r="Q24" s="55">
        <v>0</v>
      </c>
      <c r="R24" s="56">
        <v>0</v>
      </c>
      <c r="S24" s="57"/>
    </row>
    <row r="25" spans="1:19" ht="15">
      <c r="A25" s="47"/>
      <c r="B25" s="60" t="s">
        <v>75</v>
      </c>
      <c r="C25" s="60" t="s">
        <v>76</v>
      </c>
      <c r="D25" s="61" t="s">
        <v>73</v>
      </c>
      <c r="E25" s="24">
        <v>456</v>
      </c>
      <c r="F25" s="58"/>
      <c r="G25" s="54">
        <v>0</v>
      </c>
      <c r="H25" s="58"/>
      <c r="I25" s="54">
        <v>0</v>
      </c>
      <c r="J25" s="58"/>
      <c r="K25" s="54">
        <v>0</v>
      </c>
      <c r="L25" s="58"/>
      <c r="M25" s="54">
        <v>0</v>
      </c>
      <c r="N25" s="58"/>
      <c r="O25" s="55">
        <v>0</v>
      </c>
      <c r="P25" s="58"/>
      <c r="Q25" s="55">
        <v>0</v>
      </c>
      <c r="R25" s="56">
        <v>0</v>
      </c>
      <c r="S25" s="57"/>
    </row>
    <row r="26" spans="1:19" ht="15">
      <c r="A26" s="47"/>
      <c r="B26" s="60"/>
      <c r="C26" s="60"/>
      <c r="D26" s="48"/>
      <c r="E26" s="61"/>
      <c r="F26" s="58"/>
      <c r="G26" s="54">
        <v>0</v>
      </c>
      <c r="H26" s="58"/>
      <c r="I26" s="54">
        <v>0</v>
      </c>
      <c r="J26" s="58"/>
      <c r="K26" s="54">
        <v>0</v>
      </c>
      <c r="L26" s="58"/>
      <c r="M26" s="54">
        <v>0</v>
      </c>
      <c r="N26" s="58"/>
      <c r="O26" s="55">
        <v>0</v>
      </c>
      <c r="P26" s="58"/>
      <c r="Q26" s="55">
        <v>0</v>
      </c>
      <c r="R26" s="56">
        <v>0</v>
      </c>
      <c r="S26" s="59"/>
    </row>
    <row r="27" spans="1:19" ht="15">
      <c r="A27" s="47"/>
      <c r="B27" s="60"/>
      <c r="C27" s="60"/>
      <c r="D27" s="48"/>
      <c r="E27" s="61"/>
      <c r="F27" s="58"/>
      <c r="G27" s="54">
        <v>0</v>
      </c>
      <c r="H27" s="58"/>
      <c r="I27" s="54">
        <v>0</v>
      </c>
      <c r="J27" s="58"/>
      <c r="K27" s="54">
        <v>0</v>
      </c>
      <c r="L27" s="58"/>
      <c r="M27" s="54">
        <v>0</v>
      </c>
      <c r="N27" s="58"/>
      <c r="O27" s="55">
        <v>0</v>
      </c>
      <c r="P27" s="58"/>
      <c r="Q27" s="55">
        <v>0</v>
      </c>
      <c r="R27" s="56">
        <v>0</v>
      </c>
      <c r="S27" s="59"/>
    </row>
    <row r="28" spans="1:19" ht="15">
      <c r="A28" s="47"/>
      <c r="B28" s="60"/>
      <c r="C28" s="60"/>
      <c r="D28" s="48"/>
      <c r="E28" s="61"/>
      <c r="F28" s="58"/>
      <c r="G28" s="54">
        <v>0</v>
      </c>
      <c r="H28" s="58"/>
      <c r="I28" s="54">
        <v>0</v>
      </c>
      <c r="J28" s="58"/>
      <c r="K28" s="54">
        <v>0</v>
      </c>
      <c r="L28" s="58"/>
      <c r="M28" s="54">
        <v>0</v>
      </c>
      <c r="N28" s="58"/>
      <c r="O28" s="55">
        <v>0</v>
      </c>
      <c r="P28" s="58"/>
      <c r="Q28" s="55">
        <v>0</v>
      </c>
      <c r="R28" s="56">
        <v>0</v>
      </c>
      <c r="S28" s="59"/>
    </row>
    <row r="29" spans="1:19" ht="15">
      <c r="A29" s="47"/>
      <c r="B29" s="60"/>
      <c r="C29" s="60"/>
      <c r="D29" s="48"/>
      <c r="E29" s="61"/>
      <c r="F29" s="58"/>
      <c r="G29" s="54">
        <v>0</v>
      </c>
      <c r="H29" s="58"/>
      <c r="I29" s="54">
        <v>0</v>
      </c>
      <c r="J29" s="58"/>
      <c r="K29" s="54">
        <v>0</v>
      </c>
      <c r="L29" s="58"/>
      <c r="M29" s="54">
        <v>0</v>
      </c>
      <c r="N29" s="58"/>
      <c r="O29" s="55">
        <v>0</v>
      </c>
      <c r="P29" s="58"/>
      <c r="Q29" s="55">
        <v>0</v>
      </c>
      <c r="R29" s="56">
        <v>0</v>
      </c>
      <c r="S29" s="59"/>
    </row>
  </sheetData>
  <sheetProtection/>
  <mergeCells count="11">
    <mergeCell ref="P2:Q2"/>
    <mergeCell ref="A2:E2"/>
    <mergeCell ref="R2:S2"/>
    <mergeCell ref="A1:E1"/>
    <mergeCell ref="F1:O1"/>
    <mergeCell ref="P1:Q1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18.7109375" style="0" customWidth="1"/>
    <col min="2" max="2" width="17.28125" style="0" customWidth="1"/>
    <col min="3" max="3" width="24.421875" style="0" customWidth="1"/>
    <col min="4" max="4" width="27.8515625" style="0" customWidth="1"/>
  </cols>
  <sheetData>
    <row r="1" spans="1:4" ht="15">
      <c r="A1" s="52" t="s">
        <v>28</v>
      </c>
      <c r="B1" s="52" t="s">
        <v>18</v>
      </c>
      <c r="C1" s="10" t="s">
        <v>98</v>
      </c>
      <c r="D1" s="10" t="s">
        <v>99</v>
      </c>
    </row>
    <row r="2" spans="1:4" ht="15">
      <c r="A2" s="52" t="s">
        <v>97</v>
      </c>
      <c r="B2" s="52" t="s">
        <v>39</v>
      </c>
      <c r="C2" s="10" t="s">
        <v>92</v>
      </c>
      <c r="D2" s="10" t="s">
        <v>95</v>
      </c>
    </row>
    <row r="3" spans="1:4" ht="15">
      <c r="A3" s="60" t="s">
        <v>87</v>
      </c>
      <c r="B3" s="60" t="s">
        <v>32</v>
      </c>
      <c r="C3" s="10" t="s">
        <v>88</v>
      </c>
      <c r="D3" s="10" t="s">
        <v>94</v>
      </c>
    </row>
    <row r="4" spans="1:4" ht="15">
      <c r="A4" s="52" t="s">
        <v>107</v>
      </c>
      <c r="B4" s="52" t="s">
        <v>46</v>
      </c>
      <c r="C4" s="10" t="s">
        <v>98</v>
      </c>
      <c r="D4" s="10" t="s">
        <v>108</v>
      </c>
    </row>
    <row r="5" spans="1:4" ht="15">
      <c r="A5" s="52" t="s">
        <v>89</v>
      </c>
      <c r="B5" s="52" t="s">
        <v>22</v>
      </c>
      <c r="C5" s="10" t="s">
        <v>88</v>
      </c>
      <c r="D5" s="10" t="s">
        <v>95</v>
      </c>
    </row>
    <row r="6" spans="1:4" ht="15">
      <c r="A6" s="52" t="s">
        <v>96</v>
      </c>
      <c r="B6" s="52" t="s">
        <v>35</v>
      </c>
      <c r="C6" s="10" t="s">
        <v>92</v>
      </c>
      <c r="D6" s="10" t="s">
        <v>95</v>
      </c>
    </row>
    <row r="7" spans="1:4" ht="15">
      <c r="A7" s="52" t="s">
        <v>105</v>
      </c>
      <c r="B7" s="52" t="s">
        <v>106</v>
      </c>
      <c r="C7" s="10" t="s">
        <v>103</v>
      </c>
      <c r="D7" s="10" t="s">
        <v>104</v>
      </c>
    </row>
    <row r="8" spans="1:4" ht="15">
      <c r="A8" s="52" t="s">
        <v>17</v>
      </c>
      <c r="B8" s="52" t="s">
        <v>18</v>
      </c>
      <c r="C8" s="10" t="s">
        <v>100</v>
      </c>
      <c r="D8" s="10" t="s">
        <v>101</v>
      </c>
    </row>
    <row r="9" spans="1:4" ht="15">
      <c r="A9" s="52" t="s">
        <v>89</v>
      </c>
      <c r="B9" s="52" t="s">
        <v>53</v>
      </c>
      <c r="C9" s="10" t="s">
        <v>100</v>
      </c>
      <c r="D9" s="10" t="s">
        <v>99</v>
      </c>
    </row>
    <row r="10" spans="1:4" ht="15">
      <c r="A10" s="52" t="s">
        <v>90</v>
      </c>
      <c r="B10" s="52" t="s">
        <v>91</v>
      </c>
      <c r="C10" s="10" t="s">
        <v>92</v>
      </c>
      <c r="D10" s="10" t="s">
        <v>93</v>
      </c>
    </row>
    <row r="11" spans="1:4" ht="15">
      <c r="A11" s="52" t="s">
        <v>90</v>
      </c>
      <c r="B11" s="52" t="s">
        <v>102</v>
      </c>
      <c r="C11" s="10" t="s">
        <v>103</v>
      </c>
      <c r="D11" s="10" t="s">
        <v>104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Zbrane na objednavku</dc:creator>
  <cp:keywords/>
  <dc:description/>
  <cp:lastModifiedBy>ToHo</cp:lastModifiedBy>
  <cp:lastPrinted>2013-03-22T15:03:52Z</cp:lastPrinted>
  <dcterms:created xsi:type="dcterms:W3CDTF">2012-06-02T21:00:29Z</dcterms:created>
  <dcterms:modified xsi:type="dcterms:W3CDTF">2013-07-29T03:48:06Z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class="C0" owner="Zbrane na objednavku" position="TopRight" marginX="0" marginY="0" classifiedOn="2012-06-03T00:34:58.</vt:lpwstr>
  </property>
  <property fmtid="{D5CDD505-2E9C-101B-9397-08002B2CF9AE}" pid="3" name="Cleverlance.DocumentTagging.ClassificationMark.P01">
    <vt:lpwstr>2175613+02:00" showPrintedBy="true" showPrintDate="true" language="cs" ApplicationVersion="Microsoft Excel, 14.0" addinVersion="5.2.2.2" template="Black"&gt;&lt;history bulk="false" class="Soukromé / Private" code="C0" user="SABME\JH63CZPL" date="2012-06-0</vt:lpwstr>
  </property>
  <property fmtid="{D5CDD505-2E9C-101B-9397-08002B2CF9AE}" pid="4" name="Cleverlance.DocumentTagging.ClassificationMark.P02">
    <vt:lpwstr>3T00:35:05.5339741+02:00"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Soukromé / Private</vt:lpwstr>
  </property>
</Properties>
</file>